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2064sv0fs002\NET_DATA\04_【財政】\03 決算\26 財政状況資料集\財政状況資料集【H24～】\R6（R5決算）\07_チェック後資料集\"/>
    </mc:Choice>
  </mc:AlternateContent>
  <xr:revisionPtr revIDLastSave="0" documentId="13_ncr:1_{700891D7-ABF3-48AC-BEFD-065A21C1429E}" xr6:coauthVersionLast="47" xr6:coauthVersionMax="47" xr10:uidLastSave="{00000000-0000-0000-0000-000000000000}"/>
  <bookViews>
    <workbookView xWindow="-120" yWindow="-120" windowWidth="29040" windowHeight="1599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71" i="12" l="1"/>
  <c r="AA70" i="12"/>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C35" i="10"/>
  <c r="CO34" i="10"/>
  <c r="BW34" i="10"/>
  <c r="BW35" i="10" s="1"/>
  <c r="BW36" i="10" s="1"/>
  <c r="BW37" i="10" s="1"/>
  <c r="BW38" i="10" s="1"/>
  <c r="BW39" i="10" s="1"/>
  <c r="AM34" i="10"/>
  <c r="U34" i="10"/>
  <c r="U35" i="10" s="1"/>
  <c r="C34" i="10"/>
  <c r="U36" i="10" l="1"/>
  <c r="U37" i="10" s="1"/>
  <c r="BE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<sst xmlns="http://schemas.openxmlformats.org/spreadsheetml/2006/main" count="1137" uniqueCount="556">
  <si>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</si>
  <si>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</si>
  <si>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</si>
  <si>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</si>
  <si>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</si>
  <si>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</si>
  <si>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</si>
  <si>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</si>
  <si>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</si>
  <si>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</si>
  <si>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</si>
  <si>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</si>
  <si>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</si>
  <si>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</si>
  <si>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</si>
  <si>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</si>
  <si>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</si>
  <si>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</si>
  <si>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</si>
  <si>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</si>
  <si>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</si>
  <si>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</si>
  <si>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</si>
  <si>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</si>
  <si>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</si>
  <si>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</si>
  <si>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</si>
  <si>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</si>
  <si>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</si>
  <si>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</si>
  <si>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</si>
  <si>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</si>
  <si>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</si>
  <si>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</si>
  <si>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</si>
  <si>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</si>
  <si>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</si>
  <si>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</si>
  <si>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</si>
  <si>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</si>
  <si>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</si>
  <si>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</si>
  <si>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</si>
  <si>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</si>
  <si>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</si>
  <si>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</si>
  <si>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</si>
  <si>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</si>
  <si>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</si>
  <si>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</si>
  <si>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</si>
  <si>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</si>
  <si>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</si>
  <si>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</si>
  <si>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</si>
  <si>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</si>
  <si>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</si>
  <si>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</si>
  <si>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</si>
  <si>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</si>
  <si>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</si>
  <si>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</si>
  <si>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</si>
  <si>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</si>
  <si>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</si>
  <si>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</si>
  <si>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</si>
  <si>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</si>
  <si>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</si>
  <si>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</si>
  <si>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</si>
  <si>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</si>
  <si>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</si>
  <si>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</si>
  <si>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</si>
  <si>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</si>
  <si>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</si>
  <si>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</si>
  <si>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</si>
  <si>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</si>
  <si>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</si>
  <si>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</si>
  <si>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</si>
  <si>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</si>
  <si>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</si>
  <si>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</si>
  <si>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</si>
  <si>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</si>
  <si>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</si>
  <si>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</si>
  <si>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</si>
  <si>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</si>
  <si>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</si>
  <si>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</si>
  <si>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千早赤阪村</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</si>
  <si>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</si>
  <si>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</si>
  <si>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</si>
  <si>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</si>
  <si>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</si>
  <si>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</si>
  <si>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</si>
  <si>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</si>
  <si>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</si>
  <si>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</si>
  <si>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</si>
  <si>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</si>
  <si>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</si>
  <si>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</si>
  <si>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</si>
  <si>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</si>
  <si>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</si>
  <si>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</si>
  <si>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</si>
  <si>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</si>
  <si>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</si>
  <si>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</si>
  <si>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</si>
  <si>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</si>
  <si>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</si>
  <si>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</si>
  <si>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</si>
  <si>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</si>
  <si>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</si>
  <si>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</si>
  <si>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</si>
  <si>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</si>
  <si>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</si>
  <si>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</si>
  <si>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</si>
  <si>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</si>
  <si>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</si>
  <si>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</si>
  <si>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</si>
  <si>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</si>
  <si>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</si>
  <si>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</si>
  <si>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</si>
  <si>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</si>
  <si>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</si>
  <si>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</si>
  <si>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</si>
  <si>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</si>
  <si>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</si>
  <si>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</si>
  <si>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</si>
  <si>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</si>
  <si>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</si>
  <si>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</si>
  <si>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</si>
  <si>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</si>
  <si>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</si>
  <si>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</si>
  <si>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</si>
  <si>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</si>
  <si>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</si>
  <si>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</si>
  <si>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</si>
  <si>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</si>
  <si>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</si>
  <si>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</si>
  <si>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</si>
  <si>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</si>
  <si>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</si>
  <si>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</si>
  <si>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</si>
  <si>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</si>
  <si>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</si>
  <si>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</si>
  <si>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</si>
  <si>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</si>
  <si>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</si>
  <si>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</si>
  <si>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</si>
  <si>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</si>
  <si>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</si>
  <si>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</si>
  <si>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</si>
  <si>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</si>
  <si>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</si>
  <si>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</si>
  <si>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</si>
  <si>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</si>
  <si>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</si>
  <si>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</si>
  <si>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</si>
  <si>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</si>
  <si>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</si>
  <si>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</si>
  <si>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</si>
  <si>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</si>
  <si>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</si>
  <si>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</si>
  <si>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</si>
  <si>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</si>
  <si>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</si>
  <si>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</si>
  <si>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</si>
  <si>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</si>
  <si>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</si>
  <si>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</si>
  <si>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</si>
  <si>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</si>
  <si>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大阪府千早赤阪村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</si>
  <si>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</si>
  <si>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</si>
  <si>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</si>
  <si>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</si>
  <si>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</si>
  <si>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</si>
  <si>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</si>
  <si>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</si>
  <si>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</si>
  <si>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</si>
  <si>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</si>
  <si>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</si>
  <si>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</si>
  <si>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</si>
  <si>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</si>
  <si>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</si>
  <si>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</si>
  <si>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</si>
  <si>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</si>
  <si>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</si>
  <si>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</si>
  <si>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</si>
  <si>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</si>
  <si>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</si>
  <si>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</si>
  <si>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</si>
  <si>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</si>
  <si>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</si>
  <si>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</si>
  <si>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</si>
  <si>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</si>
  <si>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</si>
  <si>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</si>
  <si>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</si>
  <si>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</si>
  <si>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</si>
  <si>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</si>
  <si>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</si>
  <si>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</si>
  <si>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</si>
  <si>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</si>
  <si>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</si>
  <si>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</si>
  <si>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</si>
  <si>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</si>
  <si>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</si>
  <si>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</si>
  <si>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</si>
  <si>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</si>
  <si>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</si>
  <si>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</si>
  <si>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</si>
  <si>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</si>
  <si>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</si>
  <si>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</si>
  <si>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</si>
  <si>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</si>
  <si>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</si>
  <si>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</si>
  <si>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</si>
  <si>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</si>
  <si>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</si>
  <si>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</si>
  <si>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</si>
  <si>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</si>
  <si>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</si>
  <si>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</si>
  <si>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</si>
  <si>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</si>
  <si>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</si>
  <si>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</si>
  <si>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</si>
  <si>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</si>
  <si>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</si>
  <si>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</si>
  <si>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</si>
  <si>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</si>
  <si>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</si>
  <si>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</si>
  <si>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</si>
  <si>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</si>
  <si>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</si>
  <si>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</si>
  <si>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</si>
  <si>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</si>
  <si>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</si>
  <si>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</si>
  <si>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</si>
  <si>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</si>
  <si>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</si>
  <si>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</si>
  <si>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</si>
  <si>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</si>
  <si>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</si>
  <si>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</si>
  <si>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</si>
  <si>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</si>
  <si>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</si>
  <si>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</si>
  <si>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</si>
  <si>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</si>
  <si>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</si>
  <si>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</si>
  <si>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</si>
  <si>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</si>
  <si>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</si>
  <si>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</si>
  <si>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</si>
  <si>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</si>
  <si>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</si>
  <si>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</si>
  <si>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</si>
  <si>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</si>
  <si>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</si>
  <si>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</si>
  <si>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</si>
  <si>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</si>
  <si>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</si>
  <si>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</si>
  <si>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</si>
  <si>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</si>
  <si>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</si>
  <si>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</si>
  <si>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</si>
  <si>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</si>
  <si>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</si>
  <si>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</si>
  <si>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</si>
  <si>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</si>
  <si>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</si>
  <si>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</si>
  <si>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</si>
  <si>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</si>
  <si>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</si>
  <si>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</si>
  <si>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</si>
  <si>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</si>
  <si>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</si>
  <si>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</si>
  <si>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</si>
  <si>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</si>
  <si>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</si>
  <si>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</si>
  <si>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</si>
  <si>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</si>
  <si>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</si>
  <si>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</si>
  <si>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</si>
  <si>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</si>
  <si>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</si>
  <si>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大阪府千早赤阪村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</si>
  <si>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</si>
  <si>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</si>
  <si>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</si>
  <si>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</si>
  <si>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</si>
  <si>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</si>
  <si>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</si>
  <si>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</si>
  <si>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</si>
  <si>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</si>
  <si>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</si>
  <si>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</si>
  <si>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</si>
  <si>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</si>
  <si>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</si>
  <si>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</si>
  <si>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</si>
  <si>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</si>
  <si>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</si>
  <si>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</si>
  <si>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</si>
  <si>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</si>
  <si>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</si>
  <si>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</si>
  <si>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</si>
  <si>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</si>
  <si>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</si>
  <si>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</si>
  <si>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</si>
  <si>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</si>
  <si>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</si>
  <si>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</si>
  <si>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</si>
  <si>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</si>
  <si>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国民健康保険特別会計（施設勘定）</t>
    <phoneticPr fontId="5"/>
  </si>
  <si>
    <t>介護保険特別会計</t>
    <phoneticPr fontId="5"/>
  </si>
  <si>
    <t>後期高齢者医療特別会計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</si>
  <si>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</si>
  <si>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</si>
  <si>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</si>
  <si>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</si>
  <si>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</si>
  <si>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</si>
  <si>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</si>
  <si>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</si>
  <si>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</si>
  <si>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</si>
  <si>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</si>
  <si>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</si>
  <si>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</si>
  <si>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</si>
  <si>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</si>
  <si>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</si>
  <si>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</si>
  <si>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</si>
  <si>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</si>
  <si>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</si>
  <si>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</si>
  <si>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</si>
  <si>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</si>
  <si>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</si>
  <si>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</si>
  <si>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</si>
  <si>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</si>
  <si>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</si>
  <si>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</si>
  <si>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</si>
  <si>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</si>
  <si>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</si>
  <si>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</si>
  <si>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</si>
  <si>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</si>
  <si>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</si>
  <si>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</si>
  <si>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</si>
  <si>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</si>
  <si>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</si>
  <si>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</si>
  <si>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</si>
  <si>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</si>
  <si>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</si>
  <si>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</si>
  <si>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</si>
  <si>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</si>
  <si>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</si>
  <si>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</si>
  <si>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</si>
  <si>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</si>
  <si>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</si>
  <si>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</si>
  <si>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</si>
  <si>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</si>
  <si>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</si>
  <si>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</si>
  <si>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</si>
  <si>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</si>
  <si>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</si>
  <si>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</si>
  <si>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</si>
  <si>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</si>
  <si>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</si>
  <si>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</si>
  <si>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</si>
  <si>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</si>
  <si>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</si>
  <si>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</si>
  <si>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</si>
  <si>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</si>
  <si>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</si>
  <si>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</si>
  <si>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</si>
  <si>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</si>
  <si>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</si>
  <si>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</si>
  <si>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</si>
  <si>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</si>
  <si>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</si>
  <si>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</si>
  <si>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</si>
  <si>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</si>
  <si>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</si>
  <si>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</si>
  <si>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</si>
  <si>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</si>
  <si>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</si>
  <si>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</si>
  <si>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</si>
  <si>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</si>
  <si>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</si>
  <si>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</si>
  <si>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</si>
  <si>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</si>
  <si>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</si>
  <si>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</si>
  <si>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</si>
  <si>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</si>
  <si>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</si>
  <si>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</si>
  <si>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</si>
  <si>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</si>
  <si>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</si>
  <si>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</si>
  <si>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</si>
  <si>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</si>
  <si>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</si>
  <si>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</si>
  <si>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</si>
  <si>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</si>
  <si>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</si>
  <si>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</si>
  <si>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</si>
  <si>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</si>
  <si>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</si>
  <si>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</si>
  <si>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</si>
  <si>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</si>
  <si>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</si>
  <si>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</si>
  <si>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</si>
  <si>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</si>
  <si>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</si>
  <si>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</si>
  <si>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</si>
  <si>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</si>
  <si>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</si>
  <si>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</si>
  <si>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</si>
  <si>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</si>
  <si>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</si>
  <si>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</si>
  <si>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</si>
  <si>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</si>
  <si>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</si>
  <si>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</si>
  <si>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10.26</t>
  </si>
  <si>
    <t>一般会計</t>
  </si>
  <si>
    <t>介護保険特別会計</t>
  </si>
  <si>
    <t>国民健康保険特別会計（事業勘定）</t>
  </si>
  <si>
    <t>後期高齢者医療特別会計</t>
  </si>
  <si>
    <t>国民健康保険特別会計（施設勘定）</t>
  </si>
  <si>
    <t>下水道事業特別会計</t>
  </si>
  <si>
    <t>その他会計（赤字）</t>
  </si>
  <si>
    <t>その他会計（黒字）</t>
  </si>
  <si>
    <t>R01</t>
    <phoneticPr fontId="5"/>
  </si>
  <si>
    <t>R02</t>
    <phoneticPr fontId="5"/>
  </si>
  <si>
    <t>R03</t>
    <phoneticPr fontId="5"/>
  </si>
  <si>
    <t>R04</t>
    <phoneticPr fontId="5"/>
  </si>
  <si>
    <t>R05</t>
    <phoneticPr fontId="5"/>
  </si>
  <si>
    <t>-</t>
    <phoneticPr fontId="2"/>
  </si>
  <si>
    <t>大阪府後期高齢者医療連合（一般会計）</t>
    <rPh sb="0" eb="3">
      <t>オオサカフ</t>
    </rPh>
    <rPh sb="3" eb="5">
      <t>コウキ</t>
    </rPh>
    <rPh sb="5" eb="8">
      <t>コウレイシャ</t>
    </rPh>
    <rPh sb="8" eb="10">
      <t>イリョウ</t>
    </rPh>
    <rPh sb="10" eb="12">
      <t>レンゴウ</t>
    </rPh>
    <rPh sb="13" eb="15">
      <t>イッパン</t>
    </rPh>
    <rPh sb="15" eb="17">
      <t>カイケイ</t>
    </rPh>
    <phoneticPr fontId="2"/>
  </si>
  <si>
    <t>大阪府後期高齢者医療後期連合（後期高齢者医療特別会計）</t>
    <rPh sb="0" eb="3">
      <t>オオサカフ</t>
    </rPh>
    <rPh sb="3" eb="5">
      <t>コウキ</t>
    </rPh>
    <rPh sb="5" eb="8">
      <t>コウレイシャ</t>
    </rPh>
    <rPh sb="8" eb="10">
      <t>イリョウ</t>
    </rPh>
    <rPh sb="10" eb="12">
      <t>コウキ</t>
    </rPh>
    <rPh sb="12" eb="14">
      <t>レンゴウ</t>
    </rPh>
    <rPh sb="15" eb="17">
      <t>コウキ</t>
    </rPh>
    <rPh sb="17" eb="20">
      <t>コウレイシャ</t>
    </rPh>
    <rPh sb="20" eb="22">
      <t>イリョウ</t>
    </rPh>
    <rPh sb="22" eb="24">
      <t>トクベツ</t>
    </rPh>
    <rPh sb="24" eb="26">
      <t>カイケイ</t>
    </rPh>
    <phoneticPr fontId="2"/>
  </si>
  <si>
    <t>大阪広域水道企業団水道事業会計（水道用水供給事業）</t>
    <rPh sb="0" eb="2">
      <t>オオサカ</t>
    </rPh>
    <rPh sb="2" eb="4">
      <t>コウイキ</t>
    </rPh>
    <rPh sb="4" eb="6">
      <t>スイドウ</t>
    </rPh>
    <rPh sb="6" eb="8">
      <t>キギョウ</t>
    </rPh>
    <rPh sb="8" eb="9">
      <t>ダン</t>
    </rPh>
    <rPh sb="9" eb="11">
      <t>スイドウ</t>
    </rPh>
    <rPh sb="11" eb="13">
      <t>ジギョウ</t>
    </rPh>
    <rPh sb="13" eb="15">
      <t>カイケイ</t>
    </rPh>
    <rPh sb="16" eb="18">
      <t>スイドウ</t>
    </rPh>
    <rPh sb="18" eb="19">
      <t>ヨウ</t>
    </rPh>
    <rPh sb="19" eb="20">
      <t>ミズ</t>
    </rPh>
    <rPh sb="20" eb="22">
      <t>キョウキュウ</t>
    </rPh>
    <rPh sb="22" eb="24">
      <t>ジギョウ</t>
    </rPh>
    <phoneticPr fontId="2"/>
  </si>
  <si>
    <t>大阪広域水道企業団水道事業会計（市町村域水道事業）千早赤阪水道事業</t>
    <rPh sb="0" eb="2">
      <t>オオサカ</t>
    </rPh>
    <rPh sb="2" eb="4">
      <t>コウイキ</t>
    </rPh>
    <rPh sb="4" eb="6">
      <t>スイドウ</t>
    </rPh>
    <rPh sb="6" eb="8">
      <t>キギョウ</t>
    </rPh>
    <rPh sb="8" eb="9">
      <t>ダン</t>
    </rPh>
    <rPh sb="9" eb="11">
      <t>スイドウ</t>
    </rPh>
    <rPh sb="11" eb="13">
      <t>ジギョウ</t>
    </rPh>
    <rPh sb="13" eb="15">
      <t>カイケイ</t>
    </rPh>
    <rPh sb="16" eb="19">
      <t>シチョウソン</t>
    </rPh>
    <rPh sb="19" eb="20">
      <t>イキ</t>
    </rPh>
    <rPh sb="20" eb="22">
      <t>スイドウ</t>
    </rPh>
    <rPh sb="22" eb="24">
      <t>ジギョウ</t>
    </rPh>
    <rPh sb="25" eb="27">
      <t>チハヤ</t>
    </rPh>
    <rPh sb="27" eb="29">
      <t>アカサカ</t>
    </rPh>
    <rPh sb="29" eb="31">
      <t>スイドウ</t>
    </rPh>
    <rPh sb="31" eb="33">
      <t>ジギョウ</t>
    </rPh>
    <phoneticPr fontId="2"/>
  </si>
  <si>
    <t>大阪広域水道企業団（工業用水道事業会計）</t>
    <rPh sb="0" eb="2">
      <t>オオサカ</t>
    </rPh>
    <rPh sb="2" eb="4">
      <t>コウイキ</t>
    </rPh>
    <rPh sb="4" eb="6">
      <t>スイドウ</t>
    </rPh>
    <rPh sb="6" eb="8">
      <t>キギョウ</t>
    </rPh>
    <rPh sb="8" eb="9">
      <t>ダン</t>
    </rPh>
    <rPh sb="10" eb="13">
      <t>コウギョウヨウ</t>
    </rPh>
    <rPh sb="13" eb="15">
      <t>スイドウ</t>
    </rPh>
    <rPh sb="15" eb="17">
      <t>ジギョウ</t>
    </rPh>
    <rPh sb="17" eb="19">
      <t>カイケイ</t>
    </rPh>
    <phoneticPr fontId="2"/>
  </si>
  <si>
    <t>南河内環境事業組合</t>
    <rPh sb="0" eb="1">
      <t>ミナミ</t>
    </rPh>
    <rPh sb="1" eb="3">
      <t>カワチ</t>
    </rPh>
    <rPh sb="3" eb="5">
      <t>カンキョウ</t>
    </rPh>
    <rPh sb="5" eb="7">
      <t>ジギョウ</t>
    </rPh>
    <rPh sb="7" eb="9">
      <t>クミアイ</t>
    </rPh>
    <phoneticPr fontId="2"/>
  </si>
  <si>
    <t>千早赤阪楠公史跡保存会</t>
    <phoneticPr fontId="2"/>
  </si>
  <si>
    <t>公共施設等整備基金</t>
    <phoneticPr fontId="5"/>
  </si>
  <si>
    <t>ふるさと応援基金</t>
    <phoneticPr fontId="2"/>
  </si>
  <si>
    <t>教育施設整備基金</t>
    <phoneticPr fontId="2"/>
  </si>
  <si>
    <t>森林環境譲与税基金</t>
    <phoneticPr fontId="2"/>
  </si>
  <si>
    <t>退職手当基金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</si>
</sst>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145139</c:v>
                </c:pt>
                <c:pt idx="1">
                  <c:v>332350</c:v>
                </c:pt>
                <c:pt idx="2">
                  <c:v>362690</c:v>
                </c:pt>
                <c:pt idx="3">
                  <c:v>296093</c:v>
                </c:pt>
                <c:pt idx="4">
                  <c:v>308655</c:v>
                </c:pt>
              </c:numCache>
            </c:numRef>
          </c:val>
          <c:smooth val="0"/>
          <c:extLst>
            <c:ext xmlns:c16="http://schemas.microsoft.com/office/drawing/2014/chart" uri="{C3380CC4-5D6E-409C-BE32-E72D297353CC}">
              <c16:uniqueId val="{00000000-E8F6-4AC6-AEC9-1B05FF90D21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95158</c:v>
                </c:pt>
                <c:pt idx="1">
                  <c:v>32665</c:v>
                </c:pt>
                <c:pt idx="2">
                  <c:v>39948</c:v>
                </c:pt>
                <c:pt idx="3">
                  <c:v>129365</c:v>
                </c:pt>
                <c:pt idx="4">
                  <c:v>115166</c:v>
                </c:pt>
              </c:numCache>
            </c:numRef>
          </c:val>
          <c:smooth val="0"/>
          <c:extLst>
            <c:ext xmlns:c16="http://schemas.microsoft.com/office/drawing/2014/chart" uri="{C3380CC4-5D6E-409C-BE32-E72D297353CC}">
              <c16:uniqueId val="{00000001-E8F6-4AC6-AEC9-1B05FF90D21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1.02</c:v>
                </c:pt>
                <c:pt idx="1">
                  <c:v>1.08</c:v>
                </c:pt>
                <c:pt idx="2">
                  <c:v>4.6900000000000004</c:v>
                </c:pt>
                <c:pt idx="3">
                  <c:v>3.42</c:v>
                </c:pt>
                <c:pt idx="4">
                  <c:v>8.35</c:v>
                </c:pt>
              </c:numCache>
            </c:numRef>
          </c:val>
          <c:extLst>
            <c:ext xmlns:c16="http://schemas.microsoft.com/office/drawing/2014/chart" uri="{C3380CC4-5D6E-409C-BE32-E72D297353CC}">
              <c16:uniqueId val="{00000000-0444-4467-B635-CF97E45C404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45.26</c:v>
                </c:pt>
                <c:pt idx="1">
                  <c:v>43.29</c:v>
                </c:pt>
                <c:pt idx="2">
                  <c:v>46.54</c:v>
                </c:pt>
                <c:pt idx="3">
                  <c:v>48.99</c:v>
                </c:pt>
                <c:pt idx="4">
                  <c:v>53.5</c:v>
                </c:pt>
              </c:numCache>
            </c:numRef>
          </c:val>
          <c:extLst>
            <c:ext xmlns:c16="http://schemas.microsoft.com/office/drawing/2014/chart" uri="{C3380CC4-5D6E-409C-BE32-E72D297353CC}">
              <c16:uniqueId val="{00000001-0444-4467-B635-CF97E45C404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-10.26</c:v>
                </c:pt>
                <c:pt idx="1">
                  <c:v>0.67</c:v>
                </c:pt>
                <c:pt idx="2">
                  <c:v>10.49</c:v>
                </c:pt>
                <c:pt idx="3">
                  <c:v>2.17</c:v>
                </c:pt>
                <c:pt idx="4">
                  <c:v>11.86</c:v>
                </c:pt>
              </c:numCache>
            </c:numRef>
          </c:val>
          <c:smooth val="0"/>
          <c:extLst>
            <c:ext xmlns:c16="http://schemas.microsoft.com/office/drawing/2014/chart" uri="{C3380CC4-5D6E-409C-BE32-E72D297353CC}">
              <c16:uniqueId val="{00000002-0444-4467-B635-CF97E45C404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0.43</c:v>
                </c:pt>
                <c:pt idx="2">
                  <c:v>#N/A</c:v>
                </c:pt>
                <c:pt idx="3">
                  <c:v>0</c:v>
                </c:pt>
                <c:pt idx="4">
                  <c:v>#N/A</c:v>
                </c:pt>
                <c:pt idx="5">
                  <c:v>0</c:v>
                </c:pt>
                <c:pt idx="6">
                  <c:v>0</c:v>
                </c:pt>
                <c:pt idx="7">
                  <c:v>0</c:v>
                </c:pt>
                <c:pt idx="8">
                  <c:v>0</c:v>
                </c:pt>
                <c:pt idx="9">
                  <c:v>0</c:v>
                </c:pt>
              </c:numCache>
            </c:numRef>
          </c:val>
          <c:extLst>
            <c:ext xmlns:c16="http://schemas.microsoft.com/office/drawing/2014/chart" uri="{C3380CC4-5D6E-409C-BE32-E72D297353CC}">
              <c16:uniqueId val="{00000000-58E3-4811-B492-DC5DE40E81A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8E3-4811-B492-DC5DE40E81A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8E3-4811-B492-DC5DE40E81A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8E3-4811-B492-DC5DE40E81A8}"/>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58E3-4811-B492-DC5DE40E81A8}"/>
            </c:ext>
          </c:extLst>
        </c:ser>
        <c:ser>
          <c:idx val="5"/>
          <c:order val="5"/>
          <c:tx>
            <c:strRef>
              <c:f>データシート!$A$32</c:f>
              <c:strCache>
                <c:ptCount val="1"/>
                <c:pt idx="0">
                  <c:v>国民健康保険特別会計（施設勘定）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58E3-4811-B492-DC5DE40E81A8}"/>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0.01</c:v>
                </c:pt>
                <c:pt idx="2">
                  <c:v>#N/A</c:v>
                </c:pt>
                <c:pt idx="3">
                  <c:v>0</c:v>
                </c:pt>
                <c:pt idx="4">
                  <c:v>#N/A</c:v>
                </c:pt>
                <c:pt idx="5">
                  <c:v>0</c:v>
                </c:pt>
                <c:pt idx="6">
                  <c:v>#N/A</c:v>
                </c:pt>
                <c:pt idx="7">
                  <c:v>0.02</c:v>
                </c:pt>
                <c:pt idx="8">
                  <c:v>#N/A</c:v>
                </c:pt>
                <c:pt idx="9">
                  <c:v>0.01</c:v>
                </c:pt>
              </c:numCache>
            </c:numRef>
          </c:val>
          <c:extLst>
            <c:ext xmlns:c16="http://schemas.microsoft.com/office/drawing/2014/chart" uri="{C3380CC4-5D6E-409C-BE32-E72D297353CC}">
              <c16:uniqueId val="{00000006-58E3-4811-B492-DC5DE40E81A8}"/>
            </c:ext>
          </c:extLst>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0.52</c:v>
                </c:pt>
                <c:pt idx="2">
                  <c:v>#N/A</c:v>
                </c:pt>
                <c:pt idx="3">
                  <c:v>0.13</c:v>
                </c:pt>
                <c:pt idx="4">
                  <c:v>#N/A</c:v>
                </c:pt>
                <c:pt idx="5">
                  <c:v>0.23</c:v>
                </c:pt>
                <c:pt idx="6">
                  <c:v>#N/A</c:v>
                </c:pt>
                <c:pt idx="7">
                  <c:v>0.25</c:v>
                </c:pt>
                <c:pt idx="8">
                  <c:v>#N/A</c:v>
                </c:pt>
                <c:pt idx="9">
                  <c:v>0.08</c:v>
                </c:pt>
              </c:numCache>
            </c:numRef>
          </c:val>
          <c:extLst>
            <c:ext xmlns:c16="http://schemas.microsoft.com/office/drawing/2014/chart" uri="{C3380CC4-5D6E-409C-BE32-E72D297353CC}">
              <c16:uniqueId val="{00000007-58E3-4811-B492-DC5DE40E81A8}"/>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0.7</c:v>
                </c:pt>
                <c:pt idx="2">
                  <c:v>#N/A</c:v>
                </c:pt>
                <c:pt idx="3">
                  <c:v>0.7</c:v>
                </c:pt>
                <c:pt idx="4">
                  <c:v>#N/A</c:v>
                </c:pt>
                <c:pt idx="5">
                  <c:v>1.06</c:v>
                </c:pt>
                <c:pt idx="6">
                  <c:v>#N/A</c:v>
                </c:pt>
                <c:pt idx="7">
                  <c:v>0.21</c:v>
                </c:pt>
                <c:pt idx="8">
                  <c:v>#N/A</c:v>
                </c:pt>
                <c:pt idx="9">
                  <c:v>0.16</c:v>
                </c:pt>
              </c:numCache>
            </c:numRef>
          </c:val>
          <c:extLst>
            <c:ext xmlns:c16="http://schemas.microsoft.com/office/drawing/2014/chart" uri="{C3380CC4-5D6E-409C-BE32-E72D297353CC}">
              <c16:uniqueId val="{00000008-58E3-4811-B492-DC5DE40E81A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1.02</c:v>
                </c:pt>
                <c:pt idx="2">
                  <c:v>#N/A</c:v>
                </c:pt>
                <c:pt idx="3">
                  <c:v>1.07</c:v>
                </c:pt>
                <c:pt idx="4">
                  <c:v>#N/A</c:v>
                </c:pt>
                <c:pt idx="5">
                  <c:v>4.6900000000000004</c:v>
                </c:pt>
                <c:pt idx="6">
                  <c:v>#N/A</c:v>
                </c:pt>
                <c:pt idx="7">
                  <c:v>3.42</c:v>
                </c:pt>
                <c:pt idx="8">
                  <c:v>#N/A</c:v>
                </c:pt>
                <c:pt idx="9">
                  <c:v>8.34</c:v>
                </c:pt>
              </c:numCache>
            </c:numRef>
          </c:val>
          <c:extLst>
            <c:ext xmlns:c16="http://schemas.microsoft.com/office/drawing/2014/chart" uri="{C3380CC4-5D6E-409C-BE32-E72D297353CC}">
              <c16:uniqueId val="{00000009-58E3-4811-B492-DC5DE40E81A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263</c:v>
                </c:pt>
                <c:pt idx="5">
                  <c:v>274</c:v>
                </c:pt>
                <c:pt idx="8">
                  <c:v>235</c:v>
                </c:pt>
                <c:pt idx="11">
                  <c:v>293</c:v>
                </c:pt>
                <c:pt idx="14">
                  <c:v>301</c:v>
                </c:pt>
              </c:numCache>
            </c:numRef>
          </c:val>
          <c:extLst>
            <c:ext xmlns:c16="http://schemas.microsoft.com/office/drawing/2014/chart" uri="{C3380CC4-5D6E-409C-BE32-E72D297353CC}">
              <c16:uniqueId val="{00000000-0169-4A48-A6F1-7B321FC3933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169-4A48-A6F1-7B321FC3933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169-4A48-A6F1-7B321FC3933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c:v>
                </c:pt>
                <c:pt idx="3">
                  <c:v>3</c:v>
                </c:pt>
                <c:pt idx="6">
                  <c:v>5</c:v>
                </c:pt>
                <c:pt idx="9">
                  <c:v>10</c:v>
                </c:pt>
                <c:pt idx="12">
                  <c:v>12</c:v>
                </c:pt>
              </c:numCache>
            </c:numRef>
          </c:val>
          <c:extLst>
            <c:ext xmlns:c16="http://schemas.microsoft.com/office/drawing/2014/chart" uri="{C3380CC4-5D6E-409C-BE32-E72D297353CC}">
              <c16:uniqueId val="{00000003-0169-4A48-A6F1-7B321FC3933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66</c:v>
                </c:pt>
                <c:pt idx="3">
                  <c:v>71</c:v>
                </c:pt>
                <c:pt idx="6">
                  <c:v>73</c:v>
                </c:pt>
                <c:pt idx="9">
                  <c:v>59</c:v>
                </c:pt>
                <c:pt idx="12">
                  <c:v>29</c:v>
                </c:pt>
              </c:numCache>
            </c:numRef>
          </c:val>
          <c:extLst>
            <c:ext xmlns:c16="http://schemas.microsoft.com/office/drawing/2014/chart" uri="{C3380CC4-5D6E-409C-BE32-E72D297353CC}">
              <c16:uniqueId val="{00000004-0169-4A48-A6F1-7B321FC3933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169-4A48-A6F1-7B321FC3933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169-4A48-A6F1-7B321FC3933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325</c:v>
                </c:pt>
                <c:pt idx="3">
                  <c:v>334</c:v>
                </c:pt>
                <c:pt idx="6">
                  <c:v>346</c:v>
                </c:pt>
                <c:pt idx="9">
                  <c:v>365</c:v>
                </c:pt>
                <c:pt idx="12">
                  <c:v>363</c:v>
                </c:pt>
              </c:numCache>
            </c:numRef>
          </c:val>
          <c:extLst>
            <c:ext xmlns:c16="http://schemas.microsoft.com/office/drawing/2014/chart" uri="{C3380CC4-5D6E-409C-BE32-E72D297353CC}">
              <c16:uniqueId val="{00000007-0169-4A48-A6F1-7B321FC3933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131</c:v>
                </c:pt>
                <c:pt idx="2">
                  <c:v>#N/A</c:v>
                </c:pt>
                <c:pt idx="3">
                  <c:v>#N/A</c:v>
                </c:pt>
                <c:pt idx="4">
                  <c:v>134</c:v>
                </c:pt>
                <c:pt idx="5">
                  <c:v>#N/A</c:v>
                </c:pt>
                <c:pt idx="6">
                  <c:v>#N/A</c:v>
                </c:pt>
                <c:pt idx="7">
                  <c:v>189</c:v>
                </c:pt>
                <c:pt idx="8">
                  <c:v>#N/A</c:v>
                </c:pt>
                <c:pt idx="9">
                  <c:v>#N/A</c:v>
                </c:pt>
                <c:pt idx="10">
                  <c:v>141</c:v>
                </c:pt>
                <c:pt idx="11">
                  <c:v>#N/A</c:v>
                </c:pt>
                <c:pt idx="12">
                  <c:v>#N/A</c:v>
                </c:pt>
                <c:pt idx="13">
                  <c:v>103</c:v>
                </c:pt>
                <c:pt idx="14">
                  <c:v>#N/A</c:v>
                </c:pt>
              </c:numCache>
            </c:numRef>
          </c:val>
          <c:smooth val="0"/>
          <c:extLst>
            <c:ext xmlns:c16="http://schemas.microsoft.com/office/drawing/2014/chart" uri="{C3380CC4-5D6E-409C-BE32-E72D297353CC}">
              <c16:uniqueId val="{00000008-0169-4A48-A6F1-7B321FC3933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3307</c:v>
                </c:pt>
                <c:pt idx="5">
                  <c:v>3242</c:v>
                </c:pt>
                <c:pt idx="8">
                  <c:v>3165</c:v>
                </c:pt>
                <c:pt idx="11">
                  <c:v>3212</c:v>
                </c:pt>
                <c:pt idx="14">
                  <c:v>3199</c:v>
                </c:pt>
              </c:numCache>
            </c:numRef>
          </c:val>
          <c:extLst>
            <c:ext xmlns:c16="http://schemas.microsoft.com/office/drawing/2014/chart" uri="{C3380CC4-5D6E-409C-BE32-E72D297353CC}">
              <c16:uniqueId val="{00000000-0C66-4210-9B65-B5D66CFB5E2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0C66-4210-9B65-B5D66CFB5E2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2367</c:v>
                </c:pt>
                <c:pt idx="5">
                  <c:v>2364</c:v>
                </c:pt>
                <c:pt idx="8">
                  <c:v>2425</c:v>
                </c:pt>
                <c:pt idx="11">
                  <c:v>2576</c:v>
                </c:pt>
                <c:pt idx="14">
                  <c:v>2302</c:v>
                </c:pt>
              </c:numCache>
            </c:numRef>
          </c:val>
          <c:extLst>
            <c:ext xmlns:c16="http://schemas.microsoft.com/office/drawing/2014/chart" uri="{C3380CC4-5D6E-409C-BE32-E72D297353CC}">
              <c16:uniqueId val="{00000002-0C66-4210-9B65-B5D66CFB5E2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C66-4210-9B65-B5D66CFB5E2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C66-4210-9B65-B5D66CFB5E2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C66-4210-9B65-B5D66CFB5E2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560</c:v>
                </c:pt>
                <c:pt idx="3">
                  <c:v>578</c:v>
                </c:pt>
                <c:pt idx="6">
                  <c:v>588</c:v>
                </c:pt>
                <c:pt idx="9">
                  <c:v>558</c:v>
                </c:pt>
                <c:pt idx="12">
                  <c:v>579</c:v>
                </c:pt>
              </c:numCache>
            </c:numRef>
          </c:val>
          <c:extLst>
            <c:ext xmlns:c16="http://schemas.microsoft.com/office/drawing/2014/chart" uri="{C3380CC4-5D6E-409C-BE32-E72D297353CC}">
              <c16:uniqueId val="{00000006-0C66-4210-9B65-B5D66CFB5E2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141</c:v>
                </c:pt>
                <c:pt idx="3">
                  <c:v>169</c:v>
                </c:pt>
                <c:pt idx="6">
                  <c:v>232</c:v>
                </c:pt>
                <c:pt idx="9">
                  <c:v>226</c:v>
                </c:pt>
                <c:pt idx="12">
                  <c:v>219</c:v>
                </c:pt>
              </c:numCache>
            </c:numRef>
          </c:val>
          <c:extLst>
            <c:ext xmlns:c16="http://schemas.microsoft.com/office/drawing/2014/chart" uri="{C3380CC4-5D6E-409C-BE32-E72D297353CC}">
              <c16:uniqueId val="{00000007-0C66-4210-9B65-B5D66CFB5E2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908</c:v>
                </c:pt>
                <c:pt idx="3">
                  <c:v>849</c:v>
                </c:pt>
                <c:pt idx="6">
                  <c:v>806</c:v>
                </c:pt>
                <c:pt idx="9">
                  <c:v>731</c:v>
                </c:pt>
                <c:pt idx="12">
                  <c:v>536</c:v>
                </c:pt>
              </c:numCache>
            </c:numRef>
          </c:val>
          <c:extLst>
            <c:ext xmlns:c16="http://schemas.microsoft.com/office/drawing/2014/chart" uri="{C3380CC4-5D6E-409C-BE32-E72D297353CC}">
              <c16:uniqueId val="{00000008-0C66-4210-9B65-B5D66CFB5E2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C66-4210-9B65-B5D66CFB5E2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3598</c:v>
                </c:pt>
                <c:pt idx="3">
                  <c:v>3518</c:v>
                </c:pt>
                <c:pt idx="6">
                  <c:v>3342</c:v>
                </c:pt>
                <c:pt idx="9">
                  <c:v>3521</c:v>
                </c:pt>
                <c:pt idx="12">
                  <c:v>3693</c:v>
                </c:pt>
              </c:numCache>
            </c:numRef>
          </c:val>
          <c:extLst>
            <c:ext xmlns:c16="http://schemas.microsoft.com/office/drawing/2014/chart" uri="{C3380CC4-5D6E-409C-BE32-E72D297353CC}">
              <c16:uniqueId val="{0000000A-0C66-4210-9B65-B5D66CFB5E2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C66-4210-9B65-B5D66CFB5E2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1049</c:v>
                </c:pt>
                <c:pt idx="1">
                  <c:v>1103</c:v>
                </c:pt>
                <c:pt idx="2">
                  <c:v>1255</c:v>
                </c:pt>
              </c:numCache>
            </c:numRef>
          </c:val>
          <c:extLst>
            <c:ext xmlns:c16="http://schemas.microsoft.com/office/drawing/2014/chart" uri="{C3380CC4-5D6E-409C-BE32-E72D297353CC}">
              <c16:uniqueId val="{00000000-153C-49BE-B4F1-22C8379A362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276</c:v>
                </c:pt>
                <c:pt idx="1">
                  <c:v>252</c:v>
                </c:pt>
                <c:pt idx="2">
                  <c:v>245</c:v>
                </c:pt>
              </c:numCache>
            </c:numRef>
          </c:val>
          <c:extLst>
            <c:ext xmlns:c16="http://schemas.microsoft.com/office/drawing/2014/chart" uri="{C3380CC4-5D6E-409C-BE32-E72D297353CC}">
              <c16:uniqueId val="{00000001-153C-49BE-B4F1-22C8379A362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866</c:v>
                </c:pt>
                <c:pt idx="1">
                  <c:v>1014</c:v>
                </c:pt>
                <c:pt idx="2">
                  <c:v>943</c:v>
                </c:pt>
              </c:numCache>
            </c:numRef>
          </c:val>
          <c:extLst>
            <c:ext xmlns:c16="http://schemas.microsoft.com/office/drawing/2014/chart" uri="{C3380CC4-5D6E-409C-BE32-E72D297353CC}">
              <c16:uniqueId val="{00000002-153C-49BE-B4F1-22C8379A362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大阪府千早赤阪村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4,782
4,757
37.30
4,063,880
3,822,483
195,794
2,346,003
3,692,906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人口の減少や高齢化率</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（令和５年度末</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47.2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の上昇に加え、村内に中心となる産業がないこと等により、財政基盤が弱く、財政力指数は年々減少している。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令和３年度に策定した千早赤阪村過疎地域持続的発展計画のもと過疎対策に向けた事業の実施に取り組んでいる。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168426</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69176"/>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83353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1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168426</xdr:rowOff>
    </xdr:from>
    <xdr:to>
      <xdr:col>24</xdr:col>
      <xdr:colOff>12700</xdr:colOff>
      <xdr:row>35</xdr:row>
      <xdr:rowOff>168426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6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15724</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48033"/>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5944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549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164193</xdr:rowOff>
    </xdr:from>
    <xdr:to>
      <xdr:col>19</xdr:col>
      <xdr:colOff>133350</xdr:colOff>
      <xdr:row>44</xdr:row>
      <xdr:rowOff>4233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365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170845</xdr:rowOff>
    </xdr:from>
    <xdr:to>
      <xdr:col>19</xdr:col>
      <xdr:colOff>184150</xdr:colOff>
      <xdr:row>44</xdr:row>
      <xdr:rowOff>100995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85772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629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141212</xdr:rowOff>
    </xdr:from>
    <xdr:to>
      <xdr:col>15</xdr:col>
      <xdr:colOff>82550</xdr:colOff>
      <xdr:row>43</xdr:row>
      <xdr:rowOff>164193</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1356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159355</xdr:rowOff>
    </xdr:from>
    <xdr:to>
      <xdr:col>15</xdr:col>
      <xdr:colOff>133350</xdr:colOff>
      <xdr:row>44</xdr:row>
      <xdr:rowOff>89505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74282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129722</xdr:rowOff>
    </xdr:from>
    <xdr:to>
      <xdr:col>11</xdr:col>
      <xdr:colOff>31750</xdr:colOff>
      <xdr:row>43</xdr:row>
      <xdr:rowOff>141212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020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147865</xdr:rowOff>
    </xdr:from>
    <xdr:to>
      <xdr:col>11</xdr:col>
      <xdr:colOff>82550</xdr:colOff>
      <xdr:row>44</xdr:row>
      <xdr:rowOff>78015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62792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123976</xdr:rowOff>
    </xdr:from>
    <xdr:to>
      <xdr:col>7</xdr:col>
      <xdr:colOff>31750</xdr:colOff>
      <xdr:row>43</xdr:row>
      <xdr:rowOff>54126</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64303</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136374</xdr:rowOff>
    </xdr:from>
    <xdr:to>
      <xdr:col>23</xdr:col>
      <xdr:colOff>184150</xdr:colOff>
      <xdr:row>44</xdr:row>
      <xdr:rowOff>66524</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152901</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65210</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266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113393</xdr:rowOff>
    </xdr:from>
    <xdr:to>
      <xdr:col>15</xdr:col>
      <xdr:colOff>133350</xdr:colOff>
      <xdr:row>44</xdr:row>
      <xdr:rowOff>43543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53720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90412</xdr:rowOff>
    </xdr:from>
    <xdr:to>
      <xdr:col>11</xdr:col>
      <xdr:colOff>82550</xdr:colOff>
      <xdr:row>44</xdr:row>
      <xdr:rowOff>20562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30739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23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78922</xdr:rowOff>
    </xdr:from>
    <xdr:to>
      <xdr:col>7</xdr:col>
      <xdr:colOff>31750</xdr:colOff>
      <xdr:row>44</xdr:row>
      <xdr:rowOff>9072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165299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令和５年度の経常収支比率は前年度と比較して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ポイント改善した。主な要因としては、同比率の分母となる経常一般財源等が普通交付税算定額の増加等による影響で対前年比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％伸長したためである。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類似団体内平均値よりも</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ポイント低く</a:t>
          </a:r>
          <a:r>
            <a:rPr kumimoji="1" lang="ja-JP" altLang="en-US" sz="1300">
              <a:latin typeface="ＭＳ Ｐゴシック" panose="020B0600070205080204" pitchFamily="50" charset="-128"/>
              <a:ea typeface="ＭＳ Ｐゴシック" panose="020B0600070205080204" pitchFamily="50" charset="-128"/>
            </a:rPr>
            <a:t>なっているが、今後も新規借入と償還金のバランスを考慮していく。</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143764</xdr:rowOff>
    </xdr:from>
    <xdr:to>
      <xdr:col>23</xdr:col>
      <xdr:colOff>133350</xdr:colOff>
      <xdr:row>67</xdr:row>
      <xdr:rowOff>77597</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59314"/>
          <a:ext cx="0" cy="13054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49674</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6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77597</xdr:rowOff>
    </xdr:from>
    <xdr:to>
      <xdr:col>24</xdr:col>
      <xdr:colOff>12700</xdr:colOff>
      <xdr:row>67</xdr:row>
      <xdr:rowOff>77597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6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58691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0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143764</xdr:rowOff>
    </xdr:from>
    <xdr:to>
      <xdr:col>24</xdr:col>
      <xdr:colOff>12700</xdr:colOff>
      <xdr:row>59</xdr:row>
      <xdr:rowOff>143764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5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140843</xdr:rowOff>
    </xdr:from>
    <xdr:to>
      <xdr:col>23</xdr:col>
      <xdr:colOff>133350</xdr:colOff>
      <xdr:row>64</xdr:row>
      <xdr:rowOff>75565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942193"/>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115079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10878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143002</xdr:rowOff>
    </xdr:from>
    <xdr:to>
      <xdr:col>23</xdr:col>
      <xdr:colOff>184150</xdr:colOff>
      <xdr:row>65</xdr:row>
      <xdr:rowOff>73152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70739</xdr:rowOff>
    </xdr:from>
    <xdr:to>
      <xdr:col>19</xdr:col>
      <xdr:colOff>133350</xdr:colOff>
      <xdr:row>64</xdr:row>
      <xdr:rowOff>75565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043539"/>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82677</xdr:rowOff>
    </xdr:from>
    <xdr:to>
      <xdr:col>19</xdr:col>
      <xdr:colOff>184150</xdr:colOff>
      <xdr:row>65</xdr:row>
      <xdr:rowOff>12827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0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169054</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141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70739</xdr:rowOff>
    </xdr:from>
    <xdr:to>
      <xdr:col>15</xdr:col>
      <xdr:colOff>82550</xdr:colOff>
      <xdr:row>65</xdr:row>
      <xdr:rowOff>133350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043539"/>
          <a:ext cx="889000" cy="23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5461</xdr:rowOff>
    </xdr:from>
    <xdr:to>
      <xdr:col>15</xdr:col>
      <xdr:colOff>133350</xdr:colOff>
      <xdr:row>64</xdr:row>
      <xdr:rowOff>107061</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117238</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4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133350</xdr:rowOff>
    </xdr:from>
    <xdr:to>
      <xdr:col>11</xdr:col>
      <xdr:colOff>31750</xdr:colOff>
      <xdr:row>66</xdr:row>
      <xdr:rowOff>60833</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277600"/>
          <a:ext cx="889000" cy="9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138176</xdr:rowOff>
    </xdr:from>
    <xdr:to>
      <xdr:col>11</xdr:col>
      <xdr:colOff>82550</xdr:colOff>
      <xdr:row>65</xdr:row>
      <xdr:rowOff>68326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78503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7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111506</xdr:rowOff>
    </xdr:from>
    <xdr:to>
      <xdr:col>7</xdr:col>
      <xdr:colOff>31750</xdr:colOff>
      <xdr:row>66</xdr:row>
      <xdr:rowOff>41656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25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51833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02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90043</xdr:rowOff>
    </xdr:from>
    <xdr:to>
      <xdr:col>23</xdr:col>
      <xdr:colOff>184150</xdr:colOff>
      <xdr:row>64</xdr:row>
      <xdr:rowOff>20193</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89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106570</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736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24765</xdr:rowOff>
    </xdr:from>
    <xdr:to>
      <xdr:col>19</xdr:col>
      <xdr:colOff>184150</xdr:colOff>
      <xdr:row>64</xdr:row>
      <xdr:rowOff>126365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9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136542</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766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19939</xdr:rowOff>
    </xdr:from>
    <xdr:to>
      <xdr:col>15</xdr:col>
      <xdr:colOff>133350</xdr:colOff>
      <xdr:row>64</xdr:row>
      <xdr:rowOff>121539</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99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106316</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07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82550</xdr:rowOff>
    </xdr:from>
    <xdr:to>
      <xdr:col>11</xdr:col>
      <xdr:colOff>82550</xdr:colOff>
      <xdr:row>66</xdr:row>
      <xdr:rowOff>12700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168927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10033</xdr:rowOff>
    </xdr:from>
    <xdr:to>
      <xdr:col>7</xdr:col>
      <xdr:colOff>31750</xdr:colOff>
      <xdr:row>66</xdr:row>
      <xdr:rowOff>111633</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32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96410</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412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[302,456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人件費、物件費及び維持補修費の合計額の人口</a:t>
          </a:r>
          <a:r>
            <a:rPr kumimoji="1" lang="en-US" altLang="ja-JP" sz="1300">
              <a:latin typeface="ＭＳ Ｐゴシック" panose="020B0600070205080204" pitchFamily="50" charset="-128"/>
              <a:ea typeface="ＭＳ Ｐゴシック" panose="020B0600070205080204" pitchFamily="50" charset="-128"/>
            </a:rPr>
            <a:t>1 </a:t>
          </a:r>
          <a:r>
            <a:rPr kumimoji="1" lang="ja-JP" altLang="en-US" sz="1300">
              <a:latin typeface="ＭＳ Ｐゴシック" panose="020B0600070205080204" pitchFamily="50" charset="-128"/>
              <a:ea typeface="ＭＳ Ｐゴシック" panose="020B0600070205080204" pitchFamily="50" charset="-128"/>
            </a:rPr>
            <a:t>人当たりの金額は、類似団体内平均を大きく下回ってるが、人件費、物件費及び維持補修費の合計額は前年度比で</a:t>
          </a:r>
          <a:r>
            <a:rPr kumimoji="1" lang="en-US" altLang="ja-JP" sz="1300">
              <a:latin typeface="ＭＳ Ｐゴシック" panose="020B0600070205080204" pitchFamily="50" charset="-128"/>
              <a:ea typeface="ＭＳ Ｐゴシック" panose="020B0600070205080204" pitchFamily="50" charset="-128"/>
            </a:rPr>
            <a:t>63</a:t>
          </a:r>
          <a:r>
            <a:rPr kumimoji="1" lang="ja-JP" altLang="en-US" sz="1300">
              <a:latin typeface="ＭＳ Ｐゴシック" panose="020B0600070205080204" pitchFamily="50" charset="-128"/>
              <a:ea typeface="ＭＳ Ｐゴシック" panose="020B0600070205080204" pitchFamily="50" charset="-128"/>
            </a:rPr>
            <a:t>百万円増加し、数値が増加した。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本村は、ピーク時の人口（</a:t>
          </a:r>
          <a:r>
            <a:rPr kumimoji="1" lang="en-US" altLang="ja-JP" sz="1300">
              <a:latin typeface="ＭＳ Ｐゴシック" panose="020B0600070205080204" pitchFamily="50" charset="-128"/>
              <a:ea typeface="ＭＳ Ｐゴシック" panose="020B0600070205080204" pitchFamily="50" charset="-128"/>
            </a:rPr>
            <a:t>7,697</a:t>
          </a:r>
          <a:r>
            <a:rPr kumimoji="1" lang="ja-JP" altLang="en-US" sz="1300">
              <a:latin typeface="ＭＳ Ｐゴシック" panose="020B0600070205080204" pitchFamily="50" charset="-128"/>
              <a:ea typeface="ＭＳ Ｐゴシック" panose="020B0600070205080204" pitchFamily="50" charset="-128"/>
            </a:rPr>
            <a:t>人（昭和</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年国勢調査））以降、毎年</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人程度減少し続けており、引き続き、財政規模に応じた職員数と事務コストの削減に注力していく。</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16777</xdr:rowOff>
    </xdr:from>
    <xdr:to>
      <xdr:col>23</xdr:col>
      <xdr:colOff>133350</xdr:colOff>
      <xdr:row>88</xdr:row>
      <xdr:rowOff>51291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04227"/>
          <a:ext cx="0" cy="12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23368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10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51291</xdr:rowOff>
    </xdr:from>
    <xdr:to>
      <xdr:col>24</xdr:col>
      <xdr:colOff>12700</xdr:colOff>
      <xdr:row>88</xdr:row>
      <xdr:rowOff>51291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138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103154</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47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16777</xdr:rowOff>
    </xdr:from>
    <xdr:to>
      <xdr:col>24</xdr:col>
      <xdr:colOff>12700</xdr:colOff>
      <xdr:row>81</xdr:row>
      <xdr:rowOff>16777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0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31978</xdr:rowOff>
    </xdr:from>
    <xdr:to>
      <xdr:col>23</xdr:col>
      <xdr:colOff>133350</xdr:colOff>
      <xdr:row>81</xdr:row>
      <xdr:rowOff>34854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919428"/>
          <a:ext cx="838200" cy="2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72604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9600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100527</xdr:rowOff>
    </xdr:from>
    <xdr:to>
      <xdr:col>23</xdr:col>
      <xdr:colOff>184150</xdr:colOff>
      <xdr:row>82</xdr:row>
      <xdr:rowOff>30677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98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23197</xdr:rowOff>
    </xdr:from>
    <xdr:to>
      <xdr:col>19</xdr:col>
      <xdr:colOff>133350</xdr:colOff>
      <xdr:row>81</xdr:row>
      <xdr:rowOff>31978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910647"/>
          <a:ext cx="889000" cy="8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85618</xdr:rowOff>
    </xdr:from>
    <xdr:to>
      <xdr:col>19</xdr:col>
      <xdr:colOff>184150</xdr:colOff>
      <xdr:row>82</xdr:row>
      <xdr:rowOff>15768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97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545</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059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23174</xdr:rowOff>
    </xdr:from>
    <xdr:to>
      <xdr:col>15</xdr:col>
      <xdr:colOff>82550</xdr:colOff>
      <xdr:row>81</xdr:row>
      <xdr:rowOff>23197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10624"/>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65624</xdr:rowOff>
    </xdr:from>
    <xdr:to>
      <xdr:col>15</xdr:col>
      <xdr:colOff>133350</xdr:colOff>
      <xdr:row>81</xdr:row>
      <xdr:rowOff>167224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5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152001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39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16957</xdr:rowOff>
    </xdr:from>
    <xdr:to>
      <xdr:col>11</xdr:col>
      <xdr:colOff>31750</xdr:colOff>
      <xdr:row>81</xdr:row>
      <xdr:rowOff>23174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04407"/>
          <a:ext cx="889000" cy="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69692</xdr:rowOff>
    </xdr:from>
    <xdr:to>
      <xdr:col>11</xdr:col>
      <xdr:colOff>82550</xdr:colOff>
      <xdr:row>81</xdr:row>
      <xdr:rowOff>171292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5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156069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43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133248</xdr:rowOff>
    </xdr:from>
    <xdr:to>
      <xdr:col>7</xdr:col>
      <xdr:colOff>31750</xdr:colOff>
      <xdr:row>81</xdr:row>
      <xdr:rowOff>63398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84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73575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618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155504</xdr:rowOff>
    </xdr:from>
    <xdr:to>
      <xdr:col>23</xdr:col>
      <xdr:colOff>184150</xdr:colOff>
      <xdr:row>81</xdr:row>
      <xdr:rowOff>85654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87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76781</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79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152628</xdr:rowOff>
    </xdr:from>
    <xdr:to>
      <xdr:col>19</xdr:col>
      <xdr:colOff>184150</xdr:colOff>
      <xdr:row>81</xdr:row>
      <xdr:rowOff>82778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86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92955</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637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143847</xdr:rowOff>
    </xdr:from>
    <xdr:to>
      <xdr:col>15</xdr:col>
      <xdr:colOff>133350</xdr:colOff>
      <xdr:row>81</xdr:row>
      <xdr:rowOff>73997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85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84174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628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143824</xdr:rowOff>
    </xdr:from>
    <xdr:to>
      <xdr:col>11</xdr:col>
      <xdr:colOff>82550</xdr:colOff>
      <xdr:row>81</xdr:row>
      <xdr:rowOff>73974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85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84151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2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137607</xdr:rowOff>
    </xdr:from>
    <xdr:to>
      <xdr:col>7</xdr:col>
      <xdr:colOff>31750</xdr:colOff>
      <xdr:row>81</xdr:row>
      <xdr:rowOff>67757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85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52534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939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ラスパイレス指数は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96.3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と、前年度比較では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ポイント減少し、類似団体内平均値を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上回った。平成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年度まで、行政経営戦略プランに基づき、特別職及び一般職の給与カットを実施し、また平成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年度以降</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年間は新規採用を行っていなかったが、近年は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歳代の中途採用者を低階層で採用していたことから、給与水準が下がり、ラスパイレス指数が低下した。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今後も引き続き人事院勧告等の動向を踏まえ、適正な給与水準を維持するように努める。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152908</xdr:rowOff>
    </xdr:from>
    <xdr:to>
      <xdr:col>81</xdr:col>
      <xdr:colOff>44450</xdr:colOff>
      <xdr:row>89</xdr:row>
      <xdr:rowOff>166370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40358"/>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67835</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78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152908</xdr:rowOff>
    </xdr:from>
    <xdr:to>
      <xdr:col>81</xdr:col>
      <xdr:colOff>133350</xdr:colOff>
      <xdr:row>81</xdr:row>
      <xdr:rowOff>152908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4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62737</xdr:rowOff>
    </xdr:from>
    <xdr:to>
      <xdr:col>81</xdr:col>
      <xdr:colOff>44450</xdr:colOff>
      <xdr:row>88</xdr:row>
      <xdr:rowOff>77215</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5150337"/>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84090</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82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67563</xdr:rowOff>
    </xdr:from>
    <xdr:to>
      <xdr:col>81</xdr:col>
      <xdr:colOff>95250</xdr:colOff>
      <xdr:row>87</xdr:row>
      <xdr:rowOff>169163</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98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77215</xdr:rowOff>
    </xdr:from>
    <xdr:to>
      <xdr:col>77</xdr:col>
      <xdr:colOff>44450</xdr:colOff>
      <xdr:row>88</xdr:row>
      <xdr:rowOff>106172</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5164815"/>
          <a:ext cx="8890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96520</xdr:rowOff>
    </xdr:from>
    <xdr:to>
      <xdr:col>77</xdr:col>
      <xdr:colOff>95250</xdr:colOff>
      <xdr:row>88</xdr:row>
      <xdr:rowOff>26670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36847</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78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9652</xdr:rowOff>
    </xdr:from>
    <xdr:to>
      <xdr:col>72</xdr:col>
      <xdr:colOff>203200</xdr:colOff>
      <xdr:row>88</xdr:row>
      <xdr:rowOff>106172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509725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101346</xdr:rowOff>
    </xdr:from>
    <xdr:to>
      <xdr:col>73</xdr:col>
      <xdr:colOff>44450</xdr:colOff>
      <xdr:row>88</xdr:row>
      <xdr:rowOff>31496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41673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9652</xdr:rowOff>
    </xdr:from>
    <xdr:to>
      <xdr:col>68</xdr:col>
      <xdr:colOff>152400</xdr:colOff>
      <xdr:row>88</xdr:row>
      <xdr:rowOff>24130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509725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130302</xdr:rowOff>
    </xdr:from>
    <xdr:to>
      <xdr:col>68</xdr:col>
      <xdr:colOff>203200</xdr:colOff>
      <xdr:row>88</xdr:row>
      <xdr:rowOff>60452</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504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70629</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81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115824</xdr:rowOff>
    </xdr:from>
    <xdr:to>
      <xdr:col>64</xdr:col>
      <xdr:colOff>152400</xdr:colOff>
      <xdr:row>88</xdr:row>
      <xdr:rowOff>45974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503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56151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800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11937</xdr:rowOff>
    </xdr:from>
    <xdr:to>
      <xdr:col>81</xdr:col>
      <xdr:colOff>95250</xdr:colOff>
      <xdr:row>88</xdr:row>
      <xdr:rowOff>113537</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509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155464</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5071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26415</xdr:rowOff>
    </xdr:from>
    <xdr:to>
      <xdr:col>77</xdr:col>
      <xdr:colOff>95250</xdr:colOff>
      <xdr:row>88</xdr:row>
      <xdr:rowOff>128015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511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112792</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200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55372</xdr:rowOff>
    </xdr:from>
    <xdr:to>
      <xdr:col>73</xdr:col>
      <xdr:colOff>44450</xdr:colOff>
      <xdr:row>88</xdr:row>
      <xdr:rowOff>156972</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514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141749</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522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130302</xdr:rowOff>
    </xdr:from>
    <xdr:to>
      <xdr:col>68</xdr:col>
      <xdr:colOff>203200</xdr:colOff>
      <xdr:row>88</xdr:row>
      <xdr:rowOff>60452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504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45229</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13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144780</xdr:rowOff>
    </xdr:from>
    <xdr:to>
      <xdr:col>64</xdr:col>
      <xdr:colOff>152400</xdr:colOff>
      <xdr:row>88</xdr:row>
      <xdr:rowOff>74930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59707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1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人口</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人当たり職員数は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15.68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人と前年度比較では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0.35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人増加した。平成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までは、定員適正化計画に基づき、職員数の抑制に取り組んできたため、類似団体内平均値より数値は下回っていたが、近年は住民ニーズの多様化・複雑化により、職員数の抑制は困難となったことから、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年以降の数値が悪化した。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令和５年度は、職員数の増員はなかったが、人口が約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人減少した</a:t>
          </a:r>
          <a:r>
            <a:rPr kumimoji="1" lang="ja-JP" altLang="en-US" sz="1300">
              <a:latin typeface="ＭＳ Ｐゴシック" panose="020B0600070205080204" pitchFamily="50" charset="-128"/>
              <a:ea typeface="ＭＳ Ｐゴシック" panose="020B0600070205080204" pitchFamily="50" charset="-128"/>
            </a:rPr>
            <a:t>ことから数値が微増した。引き続き、退職者数に応じた採用を行う等、財政規模に対して適切な職員数の確保に努める。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86668</xdr:rowOff>
    </xdr:from>
    <xdr:to>
      <xdr:col>81</xdr:col>
      <xdr:colOff>44450</xdr:colOff>
      <xdr:row>66</xdr:row>
      <xdr:rowOff>164362</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30768"/>
          <a:ext cx="0" cy="14492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136439</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452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164362</xdr:rowOff>
    </xdr:from>
    <xdr:to>
      <xdr:col>81</xdr:col>
      <xdr:colOff>133350</xdr:colOff>
      <xdr:row>66</xdr:row>
      <xdr:rowOff>164362</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48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1595</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774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86668</xdr:rowOff>
    </xdr:from>
    <xdr:to>
      <xdr:col>81</xdr:col>
      <xdr:colOff>133350</xdr:colOff>
      <xdr:row>58</xdr:row>
      <xdr:rowOff>86668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30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165264</xdr:rowOff>
    </xdr:from>
    <xdr:to>
      <xdr:col>81</xdr:col>
      <xdr:colOff>44450</xdr:colOff>
      <xdr:row>58</xdr:row>
      <xdr:rowOff>169285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179800" y="10109364"/>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43898</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15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71821</xdr:rowOff>
    </xdr:from>
    <xdr:to>
      <xdr:col>81</xdr:col>
      <xdr:colOff>95250</xdr:colOff>
      <xdr:row>60</xdr:row>
      <xdr:rowOff>1971</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18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160207</xdr:rowOff>
    </xdr:from>
    <xdr:to>
      <xdr:col>77</xdr:col>
      <xdr:colOff>44450</xdr:colOff>
      <xdr:row>58</xdr:row>
      <xdr:rowOff>165264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5290800" y="10104307"/>
          <a:ext cx="889000" cy="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54931</xdr:rowOff>
    </xdr:from>
    <xdr:to>
      <xdr:col>77</xdr:col>
      <xdr:colOff>95250</xdr:colOff>
      <xdr:row>59</xdr:row>
      <xdr:rowOff>156531</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1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141308</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10256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156531</xdr:rowOff>
    </xdr:from>
    <xdr:to>
      <xdr:col>72</xdr:col>
      <xdr:colOff>203200</xdr:colOff>
      <xdr:row>58</xdr:row>
      <xdr:rowOff>160207</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401800" y="10100631"/>
          <a:ext cx="889000" cy="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43440</xdr:rowOff>
    </xdr:from>
    <xdr:to>
      <xdr:col>73</xdr:col>
      <xdr:colOff>44450</xdr:colOff>
      <xdr:row>59</xdr:row>
      <xdr:rowOff>145040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129817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1024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156531</xdr:rowOff>
    </xdr:from>
    <xdr:to>
      <xdr:col>68</xdr:col>
      <xdr:colOff>152400</xdr:colOff>
      <xdr:row>58</xdr:row>
      <xdr:rowOff>162620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3512800" y="10100631"/>
          <a:ext cx="889000" cy="6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49071</xdr:rowOff>
    </xdr:from>
    <xdr:to>
      <xdr:col>68</xdr:col>
      <xdr:colOff>203200</xdr:colOff>
      <xdr:row>59</xdr:row>
      <xdr:rowOff>150671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135448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10250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96768</xdr:rowOff>
    </xdr:from>
    <xdr:to>
      <xdr:col>64</xdr:col>
      <xdr:colOff>152400</xdr:colOff>
      <xdr:row>59</xdr:row>
      <xdr:rowOff>26918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040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37095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980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118485</xdr:rowOff>
    </xdr:from>
    <xdr:to>
      <xdr:col>81</xdr:col>
      <xdr:colOff>95250</xdr:colOff>
      <xdr:row>59</xdr:row>
      <xdr:rowOff>48635</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06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39762</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998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114464</xdr:rowOff>
    </xdr:from>
    <xdr:to>
      <xdr:col>77</xdr:col>
      <xdr:colOff>95250</xdr:colOff>
      <xdr:row>59</xdr:row>
      <xdr:rowOff>44614</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05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54791</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9827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109407</xdr:rowOff>
    </xdr:from>
    <xdr:to>
      <xdr:col>73</xdr:col>
      <xdr:colOff>44450</xdr:colOff>
      <xdr:row>59</xdr:row>
      <xdr:rowOff>39557</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05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49734</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9822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105731</xdr:rowOff>
    </xdr:from>
    <xdr:to>
      <xdr:col>68</xdr:col>
      <xdr:colOff>203200</xdr:colOff>
      <xdr:row>59</xdr:row>
      <xdr:rowOff>35881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04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46058</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9818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111820</xdr:rowOff>
    </xdr:from>
    <xdr:to>
      <xdr:col>64</xdr:col>
      <xdr:colOff>152400</xdr:colOff>
      <xdr:row>59</xdr:row>
      <xdr:rowOff>41970</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05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26747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1014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実質公債費比率は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と、前年度比較では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ポイント減少し、類似団体内平均値を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ポイント上回った。同比率が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％を超えていた平成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年度以降は、投資的な事業を控え、地方債の新規発行を抑制したことにより償還が進み、現在は数値が改善している状況にある。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ただし、本村は平成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過疎地域と公示されてから、交付税算入率が高く、財政上メリットがある過疎対策事業債を積極的に活用しており、近年は償還額が増加傾向にあることから、今後は新規発行額と償還額の状況を注視する必要がある。</a:t>
          </a: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41910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325447"/>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132504</xdr:rowOff>
    </xdr:from>
    <xdr:to>
      <xdr:col>81</xdr:col>
      <xdr:colOff>44450</xdr:colOff>
      <xdr:row>42</xdr:row>
      <xdr:rowOff>25400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6179800" y="7161954"/>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61823</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7091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89746</xdr:rowOff>
    </xdr:from>
    <xdr:to>
      <xdr:col>81</xdr:col>
      <xdr:colOff>95250</xdr:colOff>
      <xdr:row>42</xdr:row>
      <xdr:rowOff>19896</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25400</xdr:rowOff>
    </xdr:from>
    <xdr:to>
      <xdr:col>77</xdr:col>
      <xdr:colOff>44450</xdr:colOff>
      <xdr:row>42</xdr:row>
      <xdr:rowOff>33444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5290800" y="722630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156633</xdr:rowOff>
    </xdr:from>
    <xdr:to>
      <xdr:col>72</xdr:col>
      <xdr:colOff>203200</xdr:colOff>
      <xdr:row>42</xdr:row>
      <xdr:rowOff>33444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401800" y="7186083"/>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145221</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156633</xdr:rowOff>
    </xdr:from>
    <xdr:to>
      <xdr:col>68</xdr:col>
      <xdr:colOff>152400</xdr:colOff>
      <xdr:row>42</xdr:row>
      <xdr:rowOff>9313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512800" y="718608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146050</xdr:rowOff>
    </xdr:from>
    <xdr:to>
      <xdr:col>68</xdr:col>
      <xdr:colOff>203200</xdr:colOff>
      <xdr:row>42</xdr:row>
      <xdr:rowOff>76200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38946</xdr:rowOff>
    </xdr:from>
    <xdr:to>
      <xdr:col>64</xdr:col>
      <xdr:colOff>152400</xdr:colOff>
      <xdr:row>42</xdr:row>
      <xdr:rowOff>140546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723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125323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81704</xdr:rowOff>
    </xdr:from>
    <xdr:to>
      <xdr:col>81</xdr:col>
      <xdr:colOff>95250</xdr:colOff>
      <xdr:row>42</xdr:row>
      <xdr:rowOff>11854</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98231</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95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146050</xdr:rowOff>
    </xdr:from>
    <xdr:to>
      <xdr:col>77</xdr:col>
      <xdr:colOff>95250</xdr:colOff>
      <xdr:row>42</xdr:row>
      <xdr:rowOff>76200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154094</xdr:rowOff>
    </xdr:from>
    <xdr:to>
      <xdr:col>73</xdr:col>
      <xdr:colOff>44450</xdr:colOff>
      <xdr:row>42</xdr:row>
      <xdr:rowOff>84244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69021</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726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105833</xdr:rowOff>
    </xdr:from>
    <xdr:to>
      <xdr:col>68</xdr:col>
      <xdr:colOff>203200</xdr:colOff>
      <xdr:row>42</xdr:row>
      <xdr:rowOff>35983</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46160</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70290</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将来負担比率は、例年同様、充当可能財源等が将来負担額を上回っており、令和５年度もマイナス値となっているが、令和６年度から令和７年度にかけて実施するロープウェイ撤去工事や個別施設計画に基づく各施設の統廃合や改修には、地方債や公共施設等整備基金を活用する予定であることから、将来負担額の悪化が見込まれ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今後は、地方債残高の推移を注視しつつ自主財源の確保に努める</a:t>
          </a:r>
          <a:r>
            <a:rPr kumimoji="1" lang="ja-JP" altLang="en-US" sz="1300">
              <a:latin typeface="ＭＳ Ｐゴシック" panose="020B0600070205080204" pitchFamily="50" charset="-128"/>
              <a:ea typeface="ＭＳ Ｐゴシック" panose="020B0600070205080204" pitchFamily="50" charset="-128"/>
            </a:rPr>
            <a:t>。</a:t>
          </a: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37132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6672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9209</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952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37132</xdr:rowOff>
    </xdr:from>
    <xdr:to>
      <xdr:col>81</xdr:col>
      <xdr:colOff>133350</xdr:colOff>
      <xdr:row>23</xdr:row>
      <xdr:rowOff>37132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9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68036</xdr:rowOff>
    </xdr:from>
    <xdr:to>
      <xdr:col>64</xdr:col>
      <xdr:colOff>152400</xdr:colOff>
      <xdr:row>13</xdr:row>
      <xdr:rowOff>169636</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29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8363</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06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大阪府千早赤阪村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4,782
4,757
37.30
4,063,880
3,822,483
195,794
2,346,003
3,692,906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令和５年度の人件費に係る経常収支比率は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％で、前年度と比較して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ポイント減少した。主な要因としては、時間外勤務手当等が前年度より減少した</a:t>
          </a:r>
          <a:r>
            <a:rPr kumimoji="1" lang="ja-JP" altLang="en-US" sz="1300">
              <a:latin typeface="ＭＳ Ｐゴシック" panose="020B0600070205080204" pitchFamily="50" charset="-128"/>
              <a:ea typeface="ＭＳ Ｐゴシック" panose="020B0600070205080204" pitchFamily="50" charset="-128"/>
            </a:rPr>
            <a:t>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依然として類似団体内平均値よりも高いことから、今後も定員管理の適正化に努める。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165100</xdr:rowOff>
    </xdr:from>
    <xdr:to>
      <xdr:col>24</xdr:col>
      <xdr:colOff>25400</xdr:colOff>
      <xdr:row>37</xdr:row>
      <xdr:rowOff>54610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373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73677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74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57150</xdr:rowOff>
    </xdr:from>
    <xdr:to>
      <xdr:col>24</xdr:col>
      <xdr:colOff>76200</xdr:colOff>
      <xdr:row>36</xdr:row>
      <xdr:rowOff>158750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54610</xdr:rowOff>
    </xdr:from>
    <xdr:to>
      <xdr:col>19</xdr:col>
      <xdr:colOff>187325</xdr:colOff>
      <xdr:row>37</xdr:row>
      <xdr:rowOff>62230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98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26670</xdr:rowOff>
    </xdr:from>
    <xdr:to>
      <xdr:col>20</xdr:col>
      <xdr:colOff>38100</xdr:colOff>
      <xdr:row>36</xdr:row>
      <xdr:rowOff>128270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138447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6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62230</xdr:rowOff>
    </xdr:from>
    <xdr:to>
      <xdr:col>15</xdr:col>
      <xdr:colOff>98425</xdr:colOff>
      <xdr:row>38</xdr:row>
      <xdr:rowOff>58420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058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0</xdr:rowOff>
    </xdr:from>
    <xdr:to>
      <xdr:col>15</xdr:col>
      <xdr:colOff>149225</xdr:colOff>
      <xdr:row>36</xdr:row>
      <xdr:rowOff>101600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111777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58420</xdr:rowOff>
    </xdr:from>
    <xdr:to>
      <xdr:col>11</xdr:col>
      <xdr:colOff>9525</xdr:colOff>
      <xdr:row>38</xdr:row>
      <xdr:rowOff>85090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5735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91440</xdr:rowOff>
    </xdr:from>
    <xdr:to>
      <xdr:col>11</xdr:col>
      <xdr:colOff>60325</xdr:colOff>
      <xdr:row>37</xdr:row>
      <xdr:rowOff>21590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31767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22860</xdr:rowOff>
    </xdr:from>
    <xdr:to>
      <xdr:col>6</xdr:col>
      <xdr:colOff>171450</xdr:colOff>
      <xdr:row>36</xdr:row>
      <xdr:rowOff>124460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134637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86377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3810</xdr:rowOff>
    </xdr:from>
    <xdr:to>
      <xdr:col>20</xdr:col>
      <xdr:colOff>38100</xdr:colOff>
      <xdr:row>37</xdr:row>
      <xdr:rowOff>105410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90187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11430</xdr:rowOff>
    </xdr:from>
    <xdr:to>
      <xdr:col>15</xdr:col>
      <xdr:colOff>149225</xdr:colOff>
      <xdr:row>37</xdr:row>
      <xdr:rowOff>113030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97807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7620</xdr:rowOff>
    </xdr:from>
    <xdr:to>
      <xdr:col>11</xdr:col>
      <xdr:colOff>60325</xdr:colOff>
      <xdr:row>38</xdr:row>
      <xdr:rowOff>109220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93997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34290</xdr:rowOff>
    </xdr:from>
    <xdr:to>
      <xdr:col>6</xdr:col>
      <xdr:colOff>171450</xdr:colOff>
      <xdr:row>38</xdr:row>
      <xdr:rowOff>135890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4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120667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35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令和５年度の物件費に係る経常収支比率は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％であり、前年度と比較して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a:t>
          </a:r>
          <a:r>
            <a:rPr kumimoji="1" lang="ja-JP" altLang="en-US" sz="1300">
              <a:latin typeface="ＭＳ Ｐゴシック" panose="020B0600070205080204" pitchFamily="50" charset="-128"/>
              <a:ea typeface="ＭＳ Ｐゴシック" panose="020B0600070205080204" pitchFamily="50" charset="-128"/>
            </a:rPr>
            <a:t>減少した。平成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年度から令和元年度までは、毎年約</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ポイントずつ上昇傾向にあったが、令和２年度から会計年度任用職員制度の開始により、非常勤職員へ支払っていた賃金が人件費に移行したために減少している。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ただし、依然として類似団体平均値を上回っており、今後も経費節減に努めていく必要がある。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40132</xdr:rowOff>
    </xdr:from>
    <xdr:to>
      <xdr:col>82</xdr:col>
      <xdr:colOff>107950</xdr:colOff>
      <xdr:row>21</xdr:row>
      <xdr:rowOff>147574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440432"/>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119651</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2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147574</xdr:rowOff>
    </xdr:from>
    <xdr:to>
      <xdr:col>82</xdr:col>
      <xdr:colOff>196850</xdr:colOff>
      <xdr:row>21</xdr:row>
      <xdr:rowOff>147574</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48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126509</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8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40132</xdr:rowOff>
    </xdr:from>
    <xdr:to>
      <xdr:col>82</xdr:col>
      <xdr:colOff>196850</xdr:colOff>
      <xdr:row>14</xdr:row>
      <xdr:rowOff>40132</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44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56134</xdr:rowOff>
    </xdr:from>
    <xdr:to>
      <xdr:col>82</xdr:col>
      <xdr:colOff>107950</xdr:colOff>
      <xdr:row>17</xdr:row>
      <xdr:rowOff>88138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97078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17289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60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xdr:rowOff>
    </xdr:from>
    <xdr:to>
      <xdr:col>82</xdr:col>
      <xdr:colOff>158750</xdr:colOff>
      <xdr:row>17</xdr:row>
      <xdr:rowOff>102362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88138</xdr:rowOff>
    </xdr:from>
    <xdr:to>
      <xdr:col>78</xdr:col>
      <xdr:colOff>69850</xdr:colOff>
      <xdr:row>17</xdr:row>
      <xdr:rowOff>115570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30027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98823</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70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115570</xdr:rowOff>
    </xdr:from>
    <xdr:to>
      <xdr:col>73</xdr:col>
      <xdr:colOff>180975</xdr:colOff>
      <xdr:row>18</xdr:row>
      <xdr:rowOff>72136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303022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103632</xdr:rowOff>
    </xdr:from>
    <xdr:to>
      <xdr:col>74</xdr:col>
      <xdr:colOff>31750</xdr:colOff>
      <xdr:row>17</xdr:row>
      <xdr:rowOff>33782</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43959</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1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72136</xdr:rowOff>
    </xdr:from>
    <xdr:to>
      <xdr:col>69</xdr:col>
      <xdr:colOff>92075</xdr:colOff>
      <xdr:row>18</xdr:row>
      <xdr:rowOff>140716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315823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131064</xdr:rowOff>
    </xdr:from>
    <xdr:to>
      <xdr:col>69</xdr:col>
      <xdr:colOff>142875</xdr:colOff>
      <xdr:row>17</xdr:row>
      <xdr:rowOff>61214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71391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43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5334</xdr:rowOff>
    </xdr:from>
    <xdr:to>
      <xdr:col>65</xdr:col>
      <xdr:colOff>53975</xdr:colOff>
      <xdr:row>17</xdr:row>
      <xdr:rowOff>106934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117111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5334</xdr:rowOff>
    </xdr:from>
    <xdr:to>
      <xdr:col>82</xdr:col>
      <xdr:colOff>158750</xdr:colOff>
      <xdr:row>17</xdr:row>
      <xdr:rowOff>106934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91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148861</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37338</xdr:rowOff>
    </xdr:from>
    <xdr:to>
      <xdr:col>78</xdr:col>
      <xdr:colOff>120650</xdr:colOff>
      <xdr:row>17</xdr:row>
      <xdr:rowOff>138938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123715</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038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64770</xdr:rowOff>
    </xdr:from>
    <xdr:to>
      <xdr:col>74</xdr:col>
      <xdr:colOff>31750</xdr:colOff>
      <xdr:row>17</xdr:row>
      <xdr:rowOff>166370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151147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21336</xdr:rowOff>
    </xdr:from>
    <xdr:to>
      <xdr:col>69</xdr:col>
      <xdr:colOff>142875</xdr:colOff>
      <xdr:row>18</xdr:row>
      <xdr:rowOff>122936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10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107713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19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89916</xdr:rowOff>
    </xdr:from>
    <xdr:to>
      <xdr:col>65</xdr:col>
      <xdr:colOff>53975</xdr:colOff>
      <xdr:row>19</xdr:row>
      <xdr:rowOff>20066</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17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4843</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26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令和５年度の扶助費に係る経常収支比率は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％で、前年度と比較して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ポイント増加し、類似団体内平均値を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a:t>
          </a:r>
          <a:r>
            <a:rPr kumimoji="1" lang="ja-JP" altLang="en-US" sz="1300">
              <a:latin typeface="ＭＳ Ｐゴシック" panose="020B0600070205080204" pitchFamily="50" charset="-128"/>
              <a:ea typeface="ＭＳ Ｐゴシック" panose="020B0600070205080204" pitchFamily="50" charset="-128"/>
            </a:rPr>
            <a:t>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口は減少傾向にあるが、高齢化の進行や子育て支援施策の拡充などにより、今後も社会福祉関係経費の増加が見込まれることから、給付の適正化等に取り組み、また、国の制度改革の動向等に関する情報収集を徹底し、国庫支出金等の特定財源の確保に努める。</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69850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99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165100</xdr:rowOff>
    </xdr:from>
    <xdr:to>
      <xdr:col>24</xdr:col>
      <xdr:colOff>25400</xdr:colOff>
      <xdr:row>57</xdr:row>
      <xdr:rowOff>165100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76630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146050</xdr:rowOff>
    </xdr:from>
    <xdr:to>
      <xdr:col>19</xdr:col>
      <xdr:colOff>187325</xdr:colOff>
      <xdr:row>57</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918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146050</xdr:rowOff>
    </xdr:from>
    <xdr:to>
      <xdr:col>15</xdr:col>
      <xdr:colOff>98425</xdr:colOff>
      <xdr:row>58</xdr:row>
      <xdr:rowOff>31750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9187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xdr:rowOff>
    </xdr:from>
    <xdr:to>
      <xdr:col>11</xdr:col>
      <xdr:colOff>9525</xdr:colOff>
      <xdr:row>58</xdr:row>
      <xdr:rowOff>31750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956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114300</xdr:rowOff>
    </xdr:from>
    <xdr:to>
      <xdr:col>6</xdr:col>
      <xdr:colOff>171450</xdr:colOff>
      <xdr:row>59</xdr:row>
      <xdr:rowOff>44450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29227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86377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114300</xdr:rowOff>
    </xdr:from>
    <xdr:to>
      <xdr:col>20</xdr:col>
      <xdr:colOff>38100</xdr:colOff>
      <xdr:row>58</xdr:row>
      <xdr:rowOff>44450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29227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97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95250</xdr:rowOff>
    </xdr:from>
    <xdr:to>
      <xdr:col>15</xdr:col>
      <xdr:colOff>149225</xdr:colOff>
      <xdr:row>58</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152400</xdr:rowOff>
    </xdr:from>
    <xdr:to>
      <xdr:col>11</xdr:col>
      <xdr:colOff>60325</xdr:colOff>
      <xdr:row>58</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67327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73677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令和５年度のその他に係る経常収支比率は、前年度より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ポイント減少し、類似団体内平均値よりも</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ポイント上回っている。前年度よりも改善したが、各特別会計の繰出金については増加傾向にある。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a:t>
          </a:r>
          <a:r>
            <a:rPr kumimoji="1" lang="ja-JP" altLang="en-US" sz="1300">
              <a:latin typeface="ＭＳ Ｐゴシック" panose="020B0600070205080204" pitchFamily="50" charset="-128"/>
              <a:ea typeface="ＭＳ Ｐゴシック" panose="020B0600070205080204" pitchFamily="50" charset="-128"/>
            </a:rPr>
            <a:t>、利用料や保険料等の見直しを行うとともに、国庫支出金等の特定財源確保を徹底し、また特別会計の経営改善を求め、一般会計の負担が減少するように努める。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54610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0957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26687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48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54610</xdr:rowOff>
    </xdr:from>
    <xdr:to>
      <xdr:col>82</xdr:col>
      <xdr:colOff>196850</xdr:colOff>
      <xdr:row>61</xdr:row>
      <xdr:rowOff>54610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513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85090</xdr:rowOff>
    </xdr:from>
    <xdr:to>
      <xdr:col>82</xdr:col>
      <xdr:colOff>107950</xdr:colOff>
      <xdr:row>57</xdr:row>
      <xdr:rowOff>168910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98577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5097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606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160020</xdr:rowOff>
    </xdr:from>
    <xdr:to>
      <xdr:col>82</xdr:col>
      <xdr:colOff>158750</xdr:colOff>
      <xdr:row>57</xdr:row>
      <xdr:rowOff>90170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153670</xdr:rowOff>
    </xdr:from>
    <xdr:to>
      <xdr:col>78</xdr:col>
      <xdr:colOff>69850</xdr:colOff>
      <xdr:row>57</xdr:row>
      <xdr:rowOff>168910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782800" y="99263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153670</xdr:rowOff>
    </xdr:from>
    <xdr:to>
      <xdr:col>73</xdr:col>
      <xdr:colOff>180975</xdr:colOff>
      <xdr:row>58</xdr:row>
      <xdr:rowOff>88900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99263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41910</xdr:rowOff>
    </xdr:from>
    <xdr:to>
      <xdr:col>74</xdr:col>
      <xdr:colOff>31750</xdr:colOff>
      <xdr:row>57</xdr:row>
      <xdr:rowOff>143510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153687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88900</xdr:rowOff>
    </xdr:from>
    <xdr:to>
      <xdr:col>69</xdr:col>
      <xdr:colOff>92075</xdr:colOff>
      <xdr:row>58</xdr:row>
      <xdr:rowOff>134620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10033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26670</xdr:rowOff>
    </xdr:from>
    <xdr:to>
      <xdr:col>69</xdr:col>
      <xdr:colOff>142875</xdr:colOff>
      <xdr:row>57</xdr:row>
      <xdr:rowOff>128270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138447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144780</xdr:rowOff>
    </xdr:from>
    <xdr:to>
      <xdr:col>65</xdr:col>
      <xdr:colOff>53975</xdr:colOff>
      <xdr:row>59</xdr:row>
      <xdr:rowOff>74930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1008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59707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34290</xdr:rowOff>
    </xdr:from>
    <xdr:to>
      <xdr:col>82</xdr:col>
      <xdr:colOff>158750</xdr:colOff>
      <xdr:row>57</xdr:row>
      <xdr:rowOff>135890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6367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118110</xdr:rowOff>
    </xdr:from>
    <xdr:to>
      <xdr:col>78</xdr:col>
      <xdr:colOff>120650</xdr:colOff>
      <xdr:row>58</xdr:row>
      <xdr:rowOff>48260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33037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977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102870</xdr:rowOff>
    </xdr:from>
    <xdr:to>
      <xdr:col>74</xdr:col>
      <xdr:colOff>31750</xdr:colOff>
      <xdr:row>58</xdr:row>
      <xdr:rowOff>33020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17797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38100</xdr:rowOff>
    </xdr:from>
    <xdr:to>
      <xdr:col>69</xdr:col>
      <xdr:colOff>142875</xdr:colOff>
      <xdr:row>58</xdr:row>
      <xdr:rowOff>139700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124477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83820</xdr:rowOff>
    </xdr:from>
    <xdr:to>
      <xdr:col>65</xdr:col>
      <xdr:colOff>53975</xdr:colOff>
      <xdr:row>59</xdr:row>
      <xdr:rowOff>13970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24147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79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令和５年度の補助費等に係る経常収支比率は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％であり、前年度と比較して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ポイント増加したが、類似団</a:t>
          </a:r>
          <a:r>
            <a:rPr kumimoji="1" lang="ja-JP" altLang="en-US" sz="1300">
              <a:latin typeface="ＭＳ Ｐゴシック" panose="020B0600070205080204" pitchFamily="50" charset="-128"/>
              <a:ea typeface="ＭＳ Ｐゴシック" panose="020B0600070205080204" pitchFamily="50" charset="-128"/>
            </a:rPr>
            <a:t>体内平均値を大きく下回ってる状態が続いている。引き続き、補助内容や効果の検証を行い、財政の適正な運営に努める。</a:t>
          </a: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40</xdr:row>
      <xdr:rowOff>122428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74004"/>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62992</xdr:rowOff>
    </xdr:from>
    <xdr:to>
      <xdr:col>82</xdr:col>
      <xdr:colOff>107950</xdr:colOff>
      <xdr:row>34</xdr:row>
      <xdr:rowOff>85852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589229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58420</xdr:rowOff>
    </xdr:from>
    <xdr:to>
      <xdr:col>78</xdr:col>
      <xdr:colOff>69850</xdr:colOff>
      <xdr:row>34</xdr:row>
      <xdr:rowOff>62992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58877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167149</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53848</xdr:rowOff>
    </xdr:from>
    <xdr:to>
      <xdr:col>73</xdr:col>
      <xdr:colOff>180975</xdr:colOff>
      <xdr:row>34</xdr:row>
      <xdr:rowOff>58420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58831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144289</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53848</xdr:rowOff>
    </xdr:from>
    <xdr:to>
      <xdr:col>69</xdr:col>
      <xdr:colOff>92075</xdr:colOff>
      <xdr:row>34</xdr:row>
      <xdr:rowOff>108712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588314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67056</xdr:rowOff>
    </xdr:from>
    <xdr:to>
      <xdr:col>69</xdr:col>
      <xdr:colOff>142875</xdr:colOff>
      <xdr:row>36</xdr:row>
      <xdr:rowOff>168656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153433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123715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35052</xdr:rowOff>
    </xdr:from>
    <xdr:to>
      <xdr:col>82</xdr:col>
      <xdr:colOff>158750</xdr:colOff>
      <xdr:row>34</xdr:row>
      <xdr:rowOff>136652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5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115079</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5772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12192</xdr:rowOff>
    </xdr:from>
    <xdr:to>
      <xdr:col>78</xdr:col>
      <xdr:colOff>120650</xdr:colOff>
      <xdr:row>34</xdr:row>
      <xdr:rowOff>113792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58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123969</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5610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7620</xdr:rowOff>
    </xdr:from>
    <xdr:to>
      <xdr:col>74</xdr:col>
      <xdr:colOff>31750</xdr:colOff>
      <xdr:row>34</xdr:row>
      <xdr:rowOff>109220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119397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3048</xdr:rowOff>
    </xdr:from>
    <xdr:to>
      <xdr:col>69</xdr:col>
      <xdr:colOff>142875</xdr:colOff>
      <xdr:row>34</xdr:row>
      <xdr:rowOff>104648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583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114825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560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57912</xdr:rowOff>
    </xdr:from>
    <xdr:to>
      <xdr:col>65</xdr:col>
      <xdr:colOff>53975</xdr:colOff>
      <xdr:row>34</xdr:row>
      <xdr:rowOff>159512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169689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565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400"/>
            </a:lnSpc>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令和５年度の公債費に係る経常収支比率は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％で、前年度と比較して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ポイント減少し、類似団体内平均値を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a:t>
          </a:r>
          <a:r>
            <a:rPr kumimoji="1" lang="ja-JP" altLang="en-US" sz="1300">
              <a:latin typeface="ＭＳ Ｐゴシック" panose="020B0600070205080204" pitchFamily="50" charset="-128"/>
              <a:ea typeface="ＭＳ Ｐゴシック" panose="020B0600070205080204" pitchFamily="50" charset="-128"/>
            </a:rPr>
            <a:t>下回っている。投資的な事業を抑制し、地方債の新規発行を控えてきたため、令和元年度以外は類似団体内平均値を下回っている。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pPr>
            <a:lnSpc>
              <a:spcPts val="1400"/>
            </a:lnSpc>
          </a:pPr>
          <a:r>
            <a:rPr kumimoji="1" lang="ja-JP" altLang="en-US" sz="1300">
              <a:latin typeface="ＭＳ Ｐゴシック" panose="020B0600070205080204" pitchFamily="50" charset="-128"/>
              <a:ea typeface="ＭＳ Ｐゴシック" panose="020B0600070205080204" pitchFamily="50" charset="-128"/>
            </a:rPr>
            <a:t>　ただし、本村は平成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過疎地域と公示されてから、交付税算入率が高く、財政上メリットがある過疎対策事業債を積極的に活用しており、近年は公債費も増加傾向にあることから、引き続き、新規借入と償還のバランスを考慮し健全な財政運営に努める。</a:t>
          </a: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92711</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0950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64788</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92711</xdr:rowOff>
    </xdr:from>
    <xdr:to>
      <xdr:col>24</xdr:col>
      <xdr:colOff>114300</xdr:colOff>
      <xdr:row>81</xdr:row>
      <xdr:rowOff>92711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69850</xdr:rowOff>
    </xdr:from>
    <xdr:to>
      <xdr:col>24</xdr:col>
      <xdr:colOff>25400</xdr:colOff>
      <xdr:row>76</xdr:row>
      <xdr:rowOff>92711</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987800" y="1310005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113047</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143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69850</xdr:rowOff>
    </xdr:from>
    <xdr:to>
      <xdr:col>19</xdr:col>
      <xdr:colOff>187325</xdr:colOff>
      <xdr:row>76</xdr:row>
      <xdr:rowOff>92711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098800" y="131000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102870</xdr:rowOff>
    </xdr:from>
    <xdr:to>
      <xdr:col>20</xdr:col>
      <xdr:colOff>38100</xdr:colOff>
      <xdr:row>77</xdr:row>
      <xdr:rowOff>33020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17797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3219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69850</xdr:rowOff>
    </xdr:from>
    <xdr:to>
      <xdr:col>15</xdr:col>
      <xdr:colOff>98425</xdr:colOff>
      <xdr:row>76</xdr:row>
      <xdr:rowOff>104139</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2209800" y="131000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60961</xdr:rowOff>
    </xdr:from>
    <xdr:to>
      <xdr:col>15</xdr:col>
      <xdr:colOff>149225</xdr:colOff>
      <xdr:row>76</xdr:row>
      <xdr:rowOff>162561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147338</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104139</xdr:rowOff>
    </xdr:from>
    <xdr:to>
      <xdr:col>11</xdr:col>
      <xdr:colOff>9525</xdr:colOff>
      <xdr:row>76</xdr:row>
      <xdr:rowOff>111761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1320800" y="131343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55897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157497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19050</xdr:rowOff>
    </xdr:from>
    <xdr:to>
      <xdr:col>24</xdr:col>
      <xdr:colOff>76200</xdr:colOff>
      <xdr:row>76</xdr:row>
      <xdr:rowOff>120650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35577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41911</xdr:rowOff>
    </xdr:from>
    <xdr:to>
      <xdr:col>20</xdr:col>
      <xdr:colOff>38100</xdr:colOff>
      <xdr:row>76</xdr:row>
      <xdr:rowOff>143511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153687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2840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19050</xdr:rowOff>
    </xdr:from>
    <xdr:to>
      <xdr:col>15</xdr:col>
      <xdr:colOff>149225</xdr:colOff>
      <xdr:row>76</xdr:row>
      <xdr:rowOff>120650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53339</xdr:rowOff>
    </xdr:from>
    <xdr:to>
      <xdr:col>11</xdr:col>
      <xdr:colOff>60325</xdr:colOff>
      <xdr:row>76</xdr:row>
      <xdr:rowOff>154939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60961</xdr:rowOff>
    </xdr:from>
    <xdr:to>
      <xdr:col>6</xdr:col>
      <xdr:colOff>171450</xdr:colOff>
      <xdr:row>76</xdr:row>
      <xdr:rowOff>162561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147338</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令和５年度の公債費以外に係る経常収支比率は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％であり、前年度と比較して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ポイント減少した。類似団体内平均よりも</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ポイント低く</a:t>
          </a:r>
          <a:r>
            <a:rPr kumimoji="1" lang="ja-JP" altLang="en-US" sz="1300">
              <a:latin typeface="ＭＳ Ｐゴシック" panose="020B0600070205080204" pitchFamily="50" charset="-128"/>
              <a:ea typeface="ＭＳ Ｐゴシック" panose="020B0600070205080204" pitchFamily="50" charset="-128"/>
            </a:rPr>
            <a:t>なっているが、各項目欄で前述したとおり、改善に努めていく。</a:t>
          </a: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17599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608560"/>
          <a:ext cx="0" cy="129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161126</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17599</xdr:rowOff>
    </xdr:from>
    <xdr:to>
      <xdr:col>82</xdr:col>
      <xdr:colOff>196850</xdr:colOff>
      <xdr:row>81</xdr:row>
      <xdr:rowOff>17599</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97608</xdr:rowOff>
    </xdr:from>
    <xdr:to>
      <xdr:col>82</xdr:col>
      <xdr:colOff>107950</xdr:colOff>
      <xdr:row>77</xdr:row>
      <xdr:rowOff>50256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3127808"/>
          <a:ext cx="838200" cy="1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46645</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248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74568</xdr:rowOff>
    </xdr:from>
    <xdr:to>
      <xdr:col>82</xdr:col>
      <xdr:colOff>158750</xdr:colOff>
      <xdr:row>78</xdr:row>
      <xdr:rowOff>4718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50256</xdr:rowOff>
    </xdr:from>
    <xdr:to>
      <xdr:col>78</xdr:col>
      <xdr:colOff>69850</xdr:colOff>
      <xdr:row>77</xdr:row>
      <xdr:rowOff>63319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25190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25581</xdr:rowOff>
    </xdr:from>
    <xdr:to>
      <xdr:col>78</xdr:col>
      <xdr:colOff>120650</xdr:colOff>
      <xdr:row>77</xdr:row>
      <xdr:rowOff>127181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111958</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313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63319</xdr:rowOff>
    </xdr:from>
    <xdr:to>
      <xdr:col>73</xdr:col>
      <xdr:colOff>180975</xdr:colOff>
      <xdr:row>79</xdr:row>
      <xdr:rowOff>7801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264969"/>
          <a:ext cx="889000" cy="287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128451</xdr:rowOff>
    </xdr:from>
    <xdr:to>
      <xdr:col>74</xdr:col>
      <xdr:colOff>31750</xdr:colOff>
      <xdr:row>77</xdr:row>
      <xdr:rowOff>58601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68778</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7801</xdr:rowOff>
    </xdr:from>
    <xdr:to>
      <xdr:col>69</xdr:col>
      <xdr:colOff>92075</xdr:colOff>
      <xdr:row>79</xdr:row>
      <xdr:rowOff>135164</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552351"/>
          <a:ext cx="8890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68036</xdr:rowOff>
    </xdr:from>
    <xdr:to>
      <xdr:col>69</xdr:col>
      <xdr:colOff>142875</xdr:colOff>
      <xdr:row>77</xdr:row>
      <xdr:rowOff>169636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8363</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03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2721</xdr:rowOff>
    </xdr:from>
    <xdr:to>
      <xdr:col>65</xdr:col>
      <xdr:colOff>53975</xdr:colOff>
      <xdr:row>79</xdr:row>
      <xdr:rowOff>104321</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54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114498</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31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46808</xdr:rowOff>
    </xdr:from>
    <xdr:to>
      <xdr:col>82</xdr:col>
      <xdr:colOff>158750</xdr:colOff>
      <xdr:row>76</xdr:row>
      <xdr:rowOff>148408</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07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63336</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92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170906</xdr:rowOff>
    </xdr:from>
    <xdr:to>
      <xdr:col>78</xdr:col>
      <xdr:colOff>120650</xdr:colOff>
      <xdr:row>77</xdr:row>
      <xdr:rowOff>101056</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20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111233</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969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12519</xdr:rowOff>
    </xdr:from>
    <xdr:to>
      <xdr:col>74</xdr:col>
      <xdr:colOff>31750</xdr:colOff>
      <xdr:row>77</xdr:row>
      <xdr:rowOff>114119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21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98896</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30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128451</xdr:rowOff>
    </xdr:from>
    <xdr:to>
      <xdr:col>69</xdr:col>
      <xdr:colOff>142875</xdr:colOff>
      <xdr:row>79</xdr:row>
      <xdr:rowOff>58601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50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43378</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58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84364</xdr:rowOff>
    </xdr:from>
    <xdr:to>
      <xdr:col>65</xdr:col>
      <xdr:colOff>53975</xdr:colOff>
      <xdr:row>80</xdr:row>
      <xdr:rowOff>14514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62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170741</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71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大阪府千早赤阪村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21</xdr:row>
      <xdr:rowOff>3175</xdr:rowOff>
    </xdr:from>
    <xdr:to>
      <xdr:col>33</xdr:col>
      <xdr:colOff>114300</xdr:colOff>
      <xdr:row>21</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6" name="テキスト ボックス 45">
          <a:extLst>
            <a:ext uri="{FF2B5EF4-FFF2-40B4-BE49-F238E27FC236}">
              <a16:creationId xmlns:a16="http://schemas.microsoft.com/office/drawing/2014/main" id="{00000000-0008-0000-0500-00002E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7" name="人口1人当たり決算額の推移グラフ枠130">
          <a:extLst>
            <a:ext uri="{FF2B5EF4-FFF2-40B4-BE49-F238E27FC236}">
              <a16:creationId xmlns:a16="http://schemas.microsoft.com/office/drawing/2014/main" id="{00000000-0008-0000-0500-00002F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3584</xdr:rowOff>
    </xdr:from>
    <xdr:to>
      <xdr:col>29</xdr:col>
      <xdr:colOff>127000</xdr:colOff>
      <xdr:row>20</xdr:row>
      <xdr:rowOff>21266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651500" y="2108609"/>
          <a:ext cx="0" cy="13892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164793</xdr:rowOff>
    </xdr:from>
    <xdr:ext cx="762000" cy="259045"/>
    <xdr:sp macro="" textlink="">
      <xdr:nvSpPr>
        <xdr:cNvPr id="49" name="人口1人当たり決算額の推移最小値テキスト130">
          <a:extLst>
            <a:ext uri="{FF2B5EF4-FFF2-40B4-BE49-F238E27FC236}">
              <a16:creationId xmlns:a16="http://schemas.microsoft.com/office/drawing/2014/main" id="{00000000-0008-0000-0500-000031000000}"/>
            </a:ext>
          </a:extLst>
        </xdr:cNvPr>
        <xdr:cNvSpPr txBox="1"/>
      </xdr:nvSpPr>
      <xdr:spPr>
        <a:xfrm>
          <a:off x="5740400" y="3469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21266</xdr:rowOff>
    </xdr:from>
    <xdr:to>
      <xdr:col>30</xdr:col>
      <xdr:colOff>25400</xdr:colOff>
      <xdr:row>20</xdr:row>
      <xdr:rowOff>21266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34978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89961</xdr:rowOff>
    </xdr:from>
    <xdr:ext cx="762000" cy="259045"/>
    <xdr:sp macro="" textlink="">
      <xdr:nvSpPr>
        <xdr:cNvPr id="51" name="人口1人当たり決算額の推移最大値テキスト130">
          <a:extLst>
            <a:ext uri="{FF2B5EF4-FFF2-40B4-BE49-F238E27FC236}">
              <a16:creationId xmlns:a16="http://schemas.microsoft.com/office/drawing/2014/main" id="{00000000-0008-0000-0500-000033000000}"/>
            </a:ext>
          </a:extLst>
        </xdr:cNvPr>
        <xdr:cNvSpPr txBox="1"/>
      </xdr:nvSpPr>
      <xdr:spPr>
        <a:xfrm>
          <a:off x="5740400" y="185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3584</xdr:rowOff>
    </xdr:from>
    <xdr:to>
      <xdr:col>30</xdr:col>
      <xdr:colOff>25400</xdr:colOff>
      <xdr:row>12</xdr:row>
      <xdr:rowOff>3584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562600" y="2108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101895</xdr:rowOff>
    </xdr:from>
    <xdr:to>
      <xdr:col>29</xdr:col>
      <xdr:colOff>127000</xdr:colOff>
      <xdr:row>19</xdr:row>
      <xdr:rowOff>112877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5003800" y="3407070"/>
          <a:ext cx="647700" cy="10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46406</xdr:rowOff>
    </xdr:from>
    <xdr:ext cx="762000" cy="259045"/>
    <xdr:sp macro="" textlink="">
      <xdr:nvSpPr>
        <xdr:cNvPr id="54" name="人口1人当たり決算額の推移平均値テキスト130">
          <a:extLst>
            <a:ext uri="{FF2B5EF4-FFF2-40B4-BE49-F238E27FC236}">
              <a16:creationId xmlns:a16="http://schemas.microsoft.com/office/drawing/2014/main" id="{00000000-0008-0000-0500-000036000000}"/>
            </a:ext>
          </a:extLst>
        </xdr:cNvPr>
        <xdr:cNvSpPr txBox="1"/>
      </xdr:nvSpPr>
      <xdr:spPr>
        <a:xfrm>
          <a:off x="5740400" y="3008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29879</xdr:rowOff>
    </xdr:from>
    <xdr:to>
      <xdr:col>29</xdr:col>
      <xdr:colOff>177800</xdr:colOff>
      <xdr:row>18</xdr:row>
      <xdr:rowOff>131479</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5600700" y="3163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112877</xdr:rowOff>
    </xdr:from>
    <xdr:to>
      <xdr:col>26</xdr:col>
      <xdr:colOff>50800</xdr:colOff>
      <xdr:row>19</xdr:row>
      <xdr:rowOff>121161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4305300" y="3418052"/>
          <a:ext cx="698500" cy="82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60106</xdr:rowOff>
    </xdr:from>
    <xdr:to>
      <xdr:col>26</xdr:col>
      <xdr:colOff>101600</xdr:colOff>
      <xdr:row>18</xdr:row>
      <xdr:rowOff>161706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953000" y="3193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433</xdr:rowOff>
    </xdr:from>
    <xdr:ext cx="7366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4622800" y="2962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121161</xdr:rowOff>
    </xdr:from>
    <xdr:to>
      <xdr:col>22</xdr:col>
      <xdr:colOff>114300</xdr:colOff>
      <xdr:row>19</xdr:row>
      <xdr:rowOff>123017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3606800" y="3426336"/>
          <a:ext cx="698500" cy="18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82214</xdr:rowOff>
    </xdr:from>
    <xdr:to>
      <xdr:col>22</xdr:col>
      <xdr:colOff>165100</xdr:colOff>
      <xdr:row>19</xdr:row>
      <xdr:rowOff>12364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4254500" y="32159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22541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924300" y="298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120668</xdr:rowOff>
    </xdr:from>
    <xdr:to>
      <xdr:col>18</xdr:col>
      <xdr:colOff>177800</xdr:colOff>
      <xdr:row>19</xdr:row>
      <xdr:rowOff>123017</xdr:rowOff>
    </xdr:to>
    <xdr:cxnSp macro="">
      <xdr:nvCxnSpPr>
        <xdr:cNvPr id="62" name="直線コネクタ 61">
          <a:extLst>
            <a:ext uri="{FF2B5EF4-FFF2-40B4-BE49-F238E27FC236}">
              <a16:creationId xmlns:a16="http://schemas.microsoft.com/office/drawing/2014/main" id="{00000000-0008-0000-0500-00003E000000}"/>
            </a:ext>
          </a:extLst>
        </xdr:cNvPr>
        <xdr:cNvCxnSpPr/>
      </xdr:nvCxnSpPr>
      <xdr:spPr bwMode="auto">
        <a:xfrm>
          <a:off x="2908300" y="3425843"/>
          <a:ext cx="698500" cy="23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90569</xdr:rowOff>
    </xdr:from>
    <xdr:to>
      <xdr:col>19</xdr:col>
      <xdr:colOff>38100</xdr:colOff>
      <xdr:row>19</xdr:row>
      <xdr:rowOff>20720</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3556000" y="3224294"/>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30896</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225800" y="2993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80534</xdr:rowOff>
    </xdr:from>
    <xdr:to>
      <xdr:col>15</xdr:col>
      <xdr:colOff>101600</xdr:colOff>
      <xdr:row>20</xdr:row>
      <xdr:rowOff>10684</xdr:rowOff>
    </xdr:to>
    <xdr:sp macro="" textlink="">
      <xdr:nvSpPr>
        <xdr:cNvPr id="65" name="フローチャート: 判断 64">
          <a:extLst>
            <a:ext uri="{FF2B5EF4-FFF2-40B4-BE49-F238E27FC236}">
              <a16:creationId xmlns:a16="http://schemas.microsoft.com/office/drawing/2014/main" id="{00000000-0008-0000-0500-000041000000}"/>
            </a:ext>
          </a:extLst>
        </xdr:cNvPr>
        <xdr:cNvSpPr/>
      </xdr:nvSpPr>
      <xdr:spPr bwMode="auto">
        <a:xfrm>
          <a:off x="2857500" y="33857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166911</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527300" y="347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51095</xdr:rowOff>
    </xdr:from>
    <xdr:to>
      <xdr:col>29</xdr:col>
      <xdr:colOff>177800</xdr:colOff>
      <xdr:row>19</xdr:row>
      <xdr:rowOff>152695</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5600700" y="33562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131122</xdr:rowOff>
    </xdr:from>
    <xdr:ext cx="762000" cy="259045"/>
    <xdr:sp macro="" textlink="">
      <xdr:nvSpPr>
        <xdr:cNvPr id="73" name="人口1人当たり決算額の推移該当値テキスト130">
          <a:extLst>
            <a:ext uri="{FF2B5EF4-FFF2-40B4-BE49-F238E27FC236}">
              <a16:creationId xmlns:a16="http://schemas.microsoft.com/office/drawing/2014/main" id="{00000000-0008-0000-0500-000049000000}"/>
            </a:ext>
          </a:extLst>
        </xdr:cNvPr>
        <xdr:cNvSpPr txBox="1"/>
      </xdr:nvSpPr>
      <xdr:spPr>
        <a:xfrm>
          <a:off x="5740400" y="3264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62077</xdr:rowOff>
    </xdr:from>
    <xdr:to>
      <xdr:col>26</xdr:col>
      <xdr:colOff>101600</xdr:colOff>
      <xdr:row>19</xdr:row>
      <xdr:rowOff>163677</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953000" y="3367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148454</xdr:rowOff>
    </xdr:from>
    <xdr:ext cx="7366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4622800" y="3453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70361</xdr:rowOff>
    </xdr:from>
    <xdr:to>
      <xdr:col>22</xdr:col>
      <xdr:colOff>165100</xdr:colOff>
      <xdr:row>20</xdr:row>
      <xdr:rowOff>511</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4254500" y="3375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156738</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924300" y="346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72217</xdr:rowOff>
    </xdr:from>
    <xdr:to>
      <xdr:col>19</xdr:col>
      <xdr:colOff>38100</xdr:colOff>
      <xdr:row>20</xdr:row>
      <xdr:rowOff>2367</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3556000" y="3377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158594</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3225800" y="346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69868</xdr:rowOff>
    </xdr:from>
    <xdr:to>
      <xdr:col>15</xdr:col>
      <xdr:colOff>101600</xdr:colOff>
      <xdr:row>20</xdr:row>
      <xdr:rowOff>18</xdr:rowOff>
    </xdr:to>
    <xdr:sp macro="" textlink="">
      <xdr:nvSpPr>
        <xdr:cNvPr id="80" name="楕円 79">
          <a:extLst>
            <a:ext uri="{FF2B5EF4-FFF2-40B4-BE49-F238E27FC236}">
              <a16:creationId xmlns:a16="http://schemas.microsoft.com/office/drawing/2014/main" id="{00000000-0008-0000-0500-000050000000}"/>
            </a:ext>
          </a:extLst>
        </xdr:cNvPr>
        <xdr:cNvSpPr/>
      </xdr:nvSpPr>
      <xdr:spPr bwMode="auto">
        <a:xfrm>
          <a:off x="2857500" y="3375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10195</xdr:rowOff>
    </xdr:from>
    <xdr:ext cx="762000" cy="259045"/>
    <xdr:sp macro="" textlink="">
      <xdr:nvSpPr>
        <xdr:cNvPr id="81" name="テキスト ボックス 80">
          <a:extLst>
            <a:ext uri="{FF2B5EF4-FFF2-40B4-BE49-F238E27FC236}">
              <a16:creationId xmlns:a16="http://schemas.microsoft.com/office/drawing/2014/main" id="{00000000-0008-0000-0500-000051000000}"/>
            </a:ext>
          </a:extLst>
        </xdr:cNvPr>
        <xdr:cNvSpPr txBox="1"/>
      </xdr:nvSpPr>
      <xdr:spPr>
        <a:xfrm>
          <a:off x="2527300" y="31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3" name="角丸四角形 82">
          <a:extLst>
            <a:ext uri="{FF2B5EF4-FFF2-40B4-BE49-F238E27FC236}">
              <a16:creationId xmlns:a16="http://schemas.microsoft.com/office/drawing/2014/main" id="{00000000-0008-0000-0500-000053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2" name="楕円 91">
          <a:extLst>
            <a:ext uri="{FF2B5EF4-FFF2-40B4-BE49-F238E27FC236}">
              <a16:creationId xmlns:a16="http://schemas.microsoft.com/office/drawing/2014/main" id="{00000000-0008-0000-0500-00005C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3" name="フローチャート: 判断 92">
          <a:extLst>
            <a:ext uri="{FF2B5EF4-FFF2-40B4-BE49-F238E27FC236}">
              <a16:creationId xmlns:a16="http://schemas.microsoft.com/office/drawing/2014/main" id="{00000000-0008-0000-0500-00005D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4" name="正方形/長方形 93">
          <a:extLst>
            <a:ext uri="{FF2B5EF4-FFF2-40B4-BE49-F238E27FC236}">
              <a16:creationId xmlns:a16="http://schemas.microsoft.com/office/drawing/2014/main" id="{00000000-0008-0000-0500-00005E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229180</xdr:rowOff>
    </xdr:from>
    <xdr:to>
      <xdr:col>29</xdr:col>
      <xdr:colOff>127000</xdr:colOff>
      <xdr:row>37</xdr:row>
      <xdr:rowOff>151479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3730"/>
          <a:ext cx="0" cy="11224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123556</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24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151479</xdr:rowOff>
    </xdr:from>
    <xdr:to>
      <xdr:col>30</xdr:col>
      <xdr:colOff>25400</xdr:colOff>
      <xdr:row>37</xdr:row>
      <xdr:rowOff>151479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2761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144107</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9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229180</xdr:rowOff>
    </xdr:from>
    <xdr:to>
      <xdr:col>30</xdr:col>
      <xdr:colOff>25400</xdr:colOff>
      <xdr:row>33</xdr:row>
      <xdr:rowOff>229180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3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112595</xdr:rowOff>
    </xdr:from>
    <xdr:to>
      <xdr:col>29</xdr:col>
      <xdr:colOff>127000</xdr:colOff>
      <xdr:row>36</xdr:row>
      <xdr:rowOff>139786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7065845"/>
          <a:ext cx="647700" cy="27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141213</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751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296136</xdr:rowOff>
    </xdr:from>
    <xdr:to>
      <xdr:col>29</xdr:col>
      <xdr:colOff>177800</xdr:colOff>
      <xdr:row>36</xdr:row>
      <xdr:rowOff>54836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0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77108</xdr:rowOff>
    </xdr:from>
    <xdr:to>
      <xdr:col>26</xdr:col>
      <xdr:colOff>50800</xdr:colOff>
      <xdr:row>36</xdr:row>
      <xdr:rowOff>112595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7030358"/>
          <a:ext cx="698500" cy="35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322307</xdr:rowOff>
    </xdr:from>
    <xdr:to>
      <xdr:col>26</xdr:col>
      <xdr:colOff>101600</xdr:colOff>
      <xdr:row>36</xdr:row>
      <xdr:rowOff>81007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91184</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701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77108</xdr:rowOff>
    </xdr:from>
    <xdr:to>
      <xdr:col>22</xdr:col>
      <xdr:colOff>114300</xdr:colOff>
      <xdr:row>36</xdr:row>
      <xdr:rowOff>120702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030358"/>
          <a:ext cx="698500" cy="435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3421</xdr:rowOff>
    </xdr:from>
    <xdr:to>
      <xdr:col>22</xdr:col>
      <xdr:colOff>165100</xdr:colOff>
      <xdr:row>36</xdr:row>
      <xdr:rowOff>105021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956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115198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72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120702</xdr:rowOff>
    </xdr:from>
    <xdr:to>
      <xdr:col>18</xdr:col>
      <xdr:colOff>177800</xdr:colOff>
      <xdr:row>36</xdr:row>
      <xdr:rowOff>126756</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073952"/>
          <a:ext cx="698500" cy="60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329222</xdr:rowOff>
    </xdr:from>
    <xdr:to>
      <xdr:col>19</xdr:col>
      <xdr:colOff>38100</xdr:colOff>
      <xdr:row>36</xdr:row>
      <xdr:rowOff>87922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939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98099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7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52010</xdr:rowOff>
    </xdr:from>
    <xdr:to>
      <xdr:col>15</xdr:col>
      <xdr:colOff>101600</xdr:colOff>
      <xdr:row>36</xdr:row>
      <xdr:rowOff>153610</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052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163787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774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88986</xdr:rowOff>
    </xdr:from>
    <xdr:to>
      <xdr:col>29</xdr:col>
      <xdr:colOff>177800</xdr:colOff>
      <xdr:row>37</xdr:row>
      <xdr:rowOff>19136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042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61063</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01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61795</xdr:rowOff>
    </xdr:from>
    <xdr:to>
      <xdr:col>26</xdr:col>
      <xdr:colOff>101600</xdr:colOff>
      <xdr:row>36</xdr:row>
      <xdr:rowOff>163395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015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148172</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101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26308</xdr:rowOff>
    </xdr:from>
    <xdr:to>
      <xdr:col>22</xdr:col>
      <xdr:colOff>165100</xdr:colOff>
      <xdr:row>36</xdr:row>
      <xdr:rowOff>127908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979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112685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065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69902</xdr:rowOff>
    </xdr:from>
    <xdr:to>
      <xdr:col>19</xdr:col>
      <xdr:colOff>38100</xdr:colOff>
      <xdr:row>37</xdr:row>
      <xdr:rowOff>52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023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156279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109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75956</xdr:rowOff>
    </xdr:from>
    <xdr:to>
      <xdr:col>15</xdr:col>
      <xdr:colOff>101600</xdr:colOff>
      <xdr:row>37</xdr:row>
      <xdr:rowOff>6106</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029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162333</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115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大阪府千早赤阪村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4,782
4,757
37.30
4,063,880
3,822,483
195,794
2,346,003
3,692,906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155789</xdr:rowOff>
    </xdr:from>
    <xdr:to>
      <xdr:col>24</xdr:col>
      <xdr:colOff>62865</xdr:colOff>
      <xdr:row>38</xdr:row>
      <xdr:rowOff>114308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127839"/>
          <a:ext cx="1270" cy="1501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118135</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3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114308</xdr:rowOff>
    </xdr:from>
    <xdr:to>
      <xdr:col>24</xdr:col>
      <xdr:colOff>152400</xdr:colOff>
      <xdr:row>38</xdr:row>
      <xdr:rowOff>114308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2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102466</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9030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155789</xdr:rowOff>
    </xdr:from>
    <xdr:to>
      <xdr:col>24</xdr:col>
      <xdr:colOff>152400</xdr:colOff>
      <xdr:row>29</xdr:row>
      <xdr:rowOff>155789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127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14654</xdr:rowOff>
    </xdr:from>
    <xdr:to>
      <xdr:col>24</xdr:col>
      <xdr:colOff>63500</xdr:colOff>
      <xdr:row>38</xdr:row>
      <xdr:rowOff>18194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3797300" y="6529754"/>
          <a:ext cx="838200" cy="3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138339</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1390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115462</xdr:rowOff>
    </xdr:from>
    <xdr:to>
      <xdr:col>24</xdr:col>
      <xdr:colOff>114300</xdr:colOff>
      <xdr:row>37</xdr:row>
      <xdr:rowOff>45612</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28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14654</xdr:rowOff>
    </xdr:from>
    <xdr:to>
      <xdr:col>19</xdr:col>
      <xdr:colOff>177800</xdr:colOff>
      <xdr:row>38</xdr:row>
      <xdr:rowOff>15208</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529754"/>
          <a:ext cx="889000" cy="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145288</xdr:rowOff>
    </xdr:from>
    <xdr:to>
      <xdr:col>20</xdr:col>
      <xdr:colOff>38100</xdr:colOff>
      <xdr:row>37</xdr:row>
      <xdr:rowOff>75438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91965</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092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15208</xdr:rowOff>
    </xdr:from>
    <xdr:to>
      <xdr:col>15</xdr:col>
      <xdr:colOff>50800</xdr:colOff>
      <xdr:row>38</xdr:row>
      <xdr:rowOff>23225</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530308"/>
          <a:ext cx="889000" cy="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166147</xdr:rowOff>
    </xdr:from>
    <xdr:to>
      <xdr:col>15</xdr:col>
      <xdr:colOff>101600</xdr:colOff>
      <xdr:row>37</xdr:row>
      <xdr:rowOff>96297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112824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113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23225</xdr:rowOff>
    </xdr:from>
    <xdr:to>
      <xdr:col>10</xdr:col>
      <xdr:colOff>114300</xdr:colOff>
      <xdr:row>38</xdr:row>
      <xdr:rowOff>29668</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538325"/>
          <a:ext cx="889000" cy="6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170567</xdr:rowOff>
    </xdr:from>
    <xdr:to>
      <xdr:col>10</xdr:col>
      <xdr:colOff>165100</xdr:colOff>
      <xdr:row>37</xdr:row>
      <xdr:rowOff>100717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117244</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11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22998</xdr:rowOff>
    </xdr:from>
    <xdr:to>
      <xdr:col>6</xdr:col>
      <xdr:colOff>38100</xdr:colOff>
      <xdr:row>38</xdr:row>
      <xdr:rowOff>124598</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53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115725</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63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138844</xdr:rowOff>
    </xdr:from>
    <xdr:to>
      <xdr:col>24</xdr:col>
      <xdr:colOff>114300</xdr:colOff>
      <xdr:row>38</xdr:row>
      <xdr:rowOff>68994</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48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53771</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397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135304</xdr:rowOff>
    </xdr:from>
    <xdr:to>
      <xdr:col>20</xdr:col>
      <xdr:colOff>38100</xdr:colOff>
      <xdr:row>38</xdr:row>
      <xdr:rowOff>65454</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47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56581</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657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135858</xdr:rowOff>
    </xdr:from>
    <xdr:to>
      <xdr:col>15</xdr:col>
      <xdr:colOff>101600</xdr:colOff>
      <xdr:row>38</xdr:row>
      <xdr:rowOff>66008</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47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57135</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6572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143875</xdr:rowOff>
    </xdr:from>
    <xdr:to>
      <xdr:col>10</xdr:col>
      <xdr:colOff>165100</xdr:colOff>
      <xdr:row>38</xdr:row>
      <xdr:rowOff>74025</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48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65152</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6580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150318</xdr:rowOff>
    </xdr:from>
    <xdr:to>
      <xdr:col>6</xdr:col>
      <xdr:colOff>38100</xdr:colOff>
      <xdr:row>38</xdr:row>
      <xdr:rowOff>80468</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49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96995</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269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9270</xdr:rowOff>
    </xdr:from>
    <xdr:to>
      <xdr:col>24</xdr:col>
      <xdr:colOff>62865</xdr:colOff>
      <xdr:row>57</xdr:row>
      <xdr:rowOff>144040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753220"/>
          <a:ext cx="1270" cy="116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147867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2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144040</xdr:rowOff>
    </xdr:from>
    <xdr:to>
      <xdr:col>24</xdr:col>
      <xdr:colOff>152400</xdr:colOff>
      <xdr:row>57</xdr:row>
      <xdr:rowOff>144040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16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127397</xdr:rowOff>
    </xdr:from>
    <xdr:ext cx="690189"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5284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2,128,224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9270</xdr:rowOff>
    </xdr:from>
    <xdr:to>
      <xdr:col>24</xdr:col>
      <xdr:colOff>152400</xdr:colOff>
      <xdr:row>51</xdr:row>
      <xdr:rowOff>9270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75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116860</xdr:rowOff>
    </xdr:from>
    <xdr:to>
      <xdr:col>24</xdr:col>
      <xdr:colOff>63500</xdr:colOff>
      <xdr:row>57</xdr:row>
      <xdr:rowOff>117443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889510"/>
          <a:ext cx="838200" cy="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167930</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597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145053</xdr:rowOff>
    </xdr:from>
    <xdr:to>
      <xdr:col>24</xdr:col>
      <xdr:colOff>114300</xdr:colOff>
      <xdr:row>57</xdr:row>
      <xdr:rowOff>75203</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7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117443</xdr:rowOff>
    </xdr:from>
    <xdr:to>
      <xdr:col>19</xdr:col>
      <xdr:colOff>177800</xdr:colOff>
      <xdr:row>57</xdr:row>
      <xdr:rowOff>127116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890093"/>
          <a:ext cx="889000" cy="9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154837</xdr:rowOff>
    </xdr:from>
    <xdr:to>
      <xdr:col>20</xdr:col>
      <xdr:colOff>38100</xdr:colOff>
      <xdr:row>57</xdr:row>
      <xdr:rowOff>84987</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101514</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53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125842</xdr:rowOff>
    </xdr:from>
    <xdr:to>
      <xdr:col>15</xdr:col>
      <xdr:colOff>50800</xdr:colOff>
      <xdr:row>57</xdr:row>
      <xdr:rowOff>127116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019300" y="9898492"/>
          <a:ext cx="889000" cy="1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3532</xdr:rowOff>
    </xdr:from>
    <xdr:to>
      <xdr:col>15</xdr:col>
      <xdr:colOff>101600</xdr:colOff>
      <xdr:row>57</xdr:row>
      <xdr:rowOff>105132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77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121659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55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125842</xdr:rowOff>
    </xdr:from>
    <xdr:to>
      <xdr:col>10</xdr:col>
      <xdr:colOff>114300</xdr:colOff>
      <xdr:row>57</xdr:row>
      <xdr:rowOff>128021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898492"/>
          <a:ext cx="889000" cy="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166033</xdr:rowOff>
    </xdr:from>
    <xdr:to>
      <xdr:col>10</xdr:col>
      <xdr:colOff>165100</xdr:colOff>
      <xdr:row>57</xdr:row>
      <xdr:rowOff>96183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6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112710</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542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73485</xdr:rowOff>
    </xdr:from>
    <xdr:to>
      <xdr:col>6</xdr:col>
      <xdr:colOff>38100</xdr:colOff>
      <xdr:row>58</xdr:row>
      <xdr:rowOff>3635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84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20162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621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66060</xdr:rowOff>
    </xdr:from>
    <xdr:to>
      <xdr:col>24</xdr:col>
      <xdr:colOff>114300</xdr:colOff>
      <xdr:row>57</xdr:row>
      <xdr:rowOff>167660</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83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152437</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753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66643</xdr:rowOff>
    </xdr:from>
    <xdr:to>
      <xdr:col>20</xdr:col>
      <xdr:colOff>38100</xdr:colOff>
      <xdr:row>57</xdr:row>
      <xdr:rowOff>168243</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83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159370</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932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76316</xdr:rowOff>
    </xdr:from>
    <xdr:to>
      <xdr:col>15</xdr:col>
      <xdr:colOff>101600</xdr:colOff>
      <xdr:row>58</xdr:row>
      <xdr:rowOff>6466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84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169043</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941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75042</xdr:rowOff>
    </xdr:from>
    <xdr:to>
      <xdr:col>10</xdr:col>
      <xdr:colOff>165100</xdr:colOff>
      <xdr:row>58</xdr:row>
      <xdr:rowOff>5192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84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167769</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94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77221</xdr:rowOff>
    </xdr:from>
    <xdr:to>
      <xdr:col>6</xdr:col>
      <xdr:colOff>38100</xdr:colOff>
      <xdr:row>58</xdr:row>
      <xdr:rowOff>7371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84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169948</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942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106836</xdr:rowOff>
    </xdr:from>
    <xdr:to>
      <xdr:col>24</xdr:col>
      <xdr:colOff>62865</xdr:colOff>
      <xdr:row>78</xdr:row>
      <xdr:rowOff>137711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79786"/>
          <a:ext cx="1270" cy="123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4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53513</xdr:rowOff>
    </xdr:from>
    <xdr:ext cx="599010"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55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106836</xdr:rowOff>
    </xdr:from>
    <xdr:to>
      <xdr:col>24</xdr:col>
      <xdr:colOff>152400</xdr:colOff>
      <xdr:row>71</xdr:row>
      <xdr:rowOff>106836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7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135077</xdr:rowOff>
    </xdr:from>
    <xdr:to>
      <xdr:col>24</xdr:col>
      <xdr:colOff>63500</xdr:colOff>
      <xdr:row>78</xdr:row>
      <xdr:rowOff>137204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3508177"/>
          <a:ext cx="838200" cy="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152655</xdr:rowOff>
    </xdr:from>
    <xdr:ext cx="534377"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82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129778</xdr:rowOff>
    </xdr:from>
    <xdr:to>
      <xdr:col>24</xdr:col>
      <xdr:colOff>114300</xdr:colOff>
      <xdr:row>78</xdr:row>
      <xdr:rowOff>59928</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33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135077</xdr:rowOff>
    </xdr:from>
    <xdr:to>
      <xdr:col>19</xdr:col>
      <xdr:colOff>177800</xdr:colOff>
      <xdr:row>78</xdr:row>
      <xdr:rowOff>135438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508177"/>
          <a:ext cx="889000" cy="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130697</xdr:rowOff>
    </xdr:from>
    <xdr:to>
      <xdr:col>20</xdr:col>
      <xdr:colOff>38100</xdr:colOff>
      <xdr:row>78</xdr:row>
      <xdr:rowOff>60847</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33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77374</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30111" y="1310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129102</xdr:rowOff>
    </xdr:from>
    <xdr:to>
      <xdr:col>15</xdr:col>
      <xdr:colOff>50800</xdr:colOff>
      <xdr:row>78</xdr:row>
      <xdr:rowOff>135438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502202"/>
          <a:ext cx="889000" cy="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137282</xdr:rowOff>
    </xdr:from>
    <xdr:to>
      <xdr:col>15</xdr:col>
      <xdr:colOff>101600</xdr:colOff>
      <xdr:row>78</xdr:row>
      <xdr:rowOff>67432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83959</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41111" y="1311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129102</xdr:rowOff>
    </xdr:from>
    <xdr:to>
      <xdr:col>10</xdr:col>
      <xdr:colOff>114300</xdr:colOff>
      <xdr:row>78</xdr:row>
      <xdr:rowOff>136327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502202"/>
          <a:ext cx="889000" cy="7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155510</xdr:rowOff>
    </xdr:from>
    <xdr:to>
      <xdr:col>10</xdr:col>
      <xdr:colOff>165100</xdr:colOff>
      <xdr:row>78</xdr:row>
      <xdr:rowOff>85660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5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102187</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52111" y="1313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48406</xdr:rowOff>
    </xdr:from>
    <xdr:to>
      <xdr:col>6</xdr:col>
      <xdr:colOff>38100</xdr:colOff>
      <xdr:row>78</xdr:row>
      <xdr:rowOff>150006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42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166533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196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86404</xdr:rowOff>
    </xdr:from>
    <xdr:to>
      <xdr:col>24</xdr:col>
      <xdr:colOff>114300</xdr:colOff>
      <xdr:row>79</xdr:row>
      <xdr:rowOff>16554</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45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1331</xdr:rowOff>
    </xdr:from>
    <xdr:ext cx="378565"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74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84277</xdr:rowOff>
    </xdr:from>
    <xdr:to>
      <xdr:col>20</xdr:col>
      <xdr:colOff>38100</xdr:colOff>
      <xdr:row>79</xdr:row>
      <xdr:rowOff>14427</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45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5554</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550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84638</xdr:rowOff>
    </xdr:from>
    <xdr:to>
      <xdr:col>15</xdr:col>
      <xdr:colOff>101600</xdr:colOff>
      <xdr:row>79</xdr:row>
      <xdr:rowOff>14788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5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5915</xdr:rowOff>
    </xdr:from>
    <xdr:ext cx="378565"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9017" y="13550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78302</xdr:rowOff>
    </xdr:from>
    <xdr:to>
      <xdr:col>10</xdr:col>
      <xdr:colOff>165100</xdr:colOff>
      <xdr:row>79</xdr:row>
      <xdr:rowOff>8452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5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171029</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544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85527</xdr:rowOff>
    </xdr:from>
    <xdr:to>
      <xdr:col>6</xdr:col>
      <xdr:colOff>38100</xdr:colOff>
      <xdr:row>79</xdr:row>
      <xdr:rowOff>15677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5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6804</xdr:rowOff>
    </xdr:from>
    <xdr:ext cx="378565"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41017" y="13551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a:extLst>
            <a:ext uri="{FF2B5EF4-FFF2-40B4-BE49-F238E27FC236}">
              <a16:creationId xmlns:a16="http://schemas.microsoft.com/office/drawing/2014/main" id="{00000000-0008-0000-06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128902</xdr:rowOff>
    </xdr:from>
    <xdr:to>
      <xdr:col>24</xdr:col>
      <xdr:colOff>62865</xdr:colOff>
      <xdr:row>98</xdr:row>
      <xdr:rowOff>68872</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flipV="1">
          <a:off x="4633595" y="15559402"/>
          <a:ext cx="1270" cy="131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72699</xdr:rowOff>
    </xdr:from>
    <xdr:ext cx="534377" cy="259045"/>
    <xdr:sp macro="" textlink="">
      <xdr:nvSpPr>
        <xdr:cNvPr id="223" name="扶助費最小値テキスト">
          <a:extLst>
            <a:ext uri="{FF2B5EF4-FFF2-40B4-BE49-F238E27FC236}">
              <a16:creationId xmlns:a16="http://schemas.microsoft.com/office/drawing/2014/main" id="{00000000-0008-0000-0600-0000DF000000}"/>
            </a:ext>
          </a:extLst>
        </xdr:cNvPr>
        <xdr:cNvSpPr txBox="1"/>
      </xdr:nvSpPr>
      <xdr:spPr>
        <a:xfrm>
          <a:off x="4686300" y="1687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68872</xdr:rowOff>
    </xdr:from>
    <xdr:to>
      <xdr:col>24</xdr:col>
      <xdr:colOff>152400</xdr:colOff>
      <xdr:row>98</xdr:row>
      <xdr:rowOff>68872</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6870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75579</xdr:rowOff>
    </xdr:from>
    <xdr:ext cx="599010" cy="259045"/>
    <xdr:sp macro="" textlink="">
      <xdr:nvSpPr>
        <xdr:cNvPr id="225" name="扶助費最大値テキスト">
          <a:extLst>
            <a:ext uri="{FF2B5EF4-FFF2-40B4-BE49-F238E27FC236}">
              <a16:creationId xmlns:a16="http://schemas.microsoft.com/office/drawing/2014/main" id="{00000000-0008-0000-0600-0000E1000000}"/>
            </a:ext>
          </a:extLst>
        </xdr:cNvPr>
        <xdr:cNvSpPr txBox="1"/>
      </xdr:nvSpPr>
      <xdr:spPr>
        <a:xfrm>
          <a:off x="4686300" y="15334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128902</xdr:rowOff>
    </xdr:from>
    <xdr:to>
      <xdr:col>24</xdr:col>
      <xdr:colOff>152400</xdr:colOff>
      <xdr:row>90</xdr:row>
      <xdr:rowOff>128902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5559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93973</xdr:rowOff>
    </xdr:from>
    <xdr:to>
      <xdr:col>24</xdr:col>
      <xdr:colOff>63500</xdr:colOff>
      <xdr:row>95</xdr:row>
      <xdr:rowOff>116756</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3797300" y="16381723"/>
          <a:ext cx="838200" cy="2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5562</xdr:rowOff>
    </xdr:from>
    <xdr:ext cx="534377" cy="259045"/>
    <xdr:sp macro="" textlink="">
      <xdr:nvSpPr>
        <xdr:cNvPr id="228" name="扶助費平均値テキスト">
          <a:extLst>
            <a:ext uri="{FF2B5EF4-FFF2-40B4-BE49-F238E27FC236}">
              <a16:creationId xmlns:a16="http://schemas.microsoft.com/office/drawing/2014/main" id="{00000000-0008-0000-0600-0000E4000000}"/>
            </a:ext>
          </a:extLst>
        </xdr:cNvPr>
        <xdr:cNvSpPr txBox="1"/>
      </xdr:nvSpPr>
      <xdr:spPr>
        <a:xfrm>
          <a:off x="4686300" y="16121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154135</xdr:rowOff>
    </xdr:from>
    <xdr:to>
      <xdr:col>24</xdr:col>
      <xdr:colOff>114300</xdr:colOff>
      <xdr:row>95</xdr:row>
      <xdr:rowOff>84285</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4584700" y="1627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21568</xdr:rowOff>
    </xdr:from>
    <xdr:to>
      <xdr:col>19</xdr:col>
      <xdr:colOff>177800</xdr:colOff>
      <xdr:row>95</xdr:row>
      <xdr:rowOff>93973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2908300" y="16309318"/>
          <a:ext cx="889000" cy="7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31544</xdr:rowOff>
    </xdr:from>
    <xdr:to>
      <xdr:col>20</xdr:col>
      <xdr:colOff>38100</xdr:colOff>
      <xdr:row>95</xdr:row>
      <xdr:rowOff>133144</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37465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149671</xdr:rowOff>
    </xdr:from>
    <xdr:ext cx="534377"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3530111" y="1609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21568</xdr:rowOff>
    </xdr:from>
    <xdr:to>
      <xdr:col>15</xdr:col>
      <xdr:colOff>50800</xdr:colOff>
      <xdr:row>96</xdr:row>
      <xdr:rowOff>5344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019300" y="16309318"/>
          <a:ext cx="889000" cy="15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143428</xdr:rowOff>
    </xdr:from>
    <xdr:to>
      <xdr:col>15</xdr:col>
      <xdr:colOff>101600</xdr:colOff>
      <xdr:row>95</xdr:row>
      <xdr:rowOff>73578</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2857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64705</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2641111" y="1635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5344</xdr:rowOff>
    </xdr:from>
    <xdr:to>
      <xdr:col>10</xdr:col>
      <xdr:colOff>114300</xdr:colOff>
      <xdr:row>96</xdr:row>
      <xdr:rowOff>101547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1130300" y="16464544"/>
          <a:ext cx="889000" cy="9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99507</xdr:rowOff>
    </xdr:from>
    <xdr:to>
      <xdr:col>10</xdr:col>
      <xdr:colOff>165100</xdr:colOff>
      <xdr:row>96</xdr:row>
      <xdr:rowOff>29657</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968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46184</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1752111" y="1616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143993</xdr:rowOff>
    </xdr:from>
    <xdr:to>
      <xdr:col>6</xdr:col>
      <xdr:colOff>38100</xdr:colOff>
      <xdr:row>96</xdr:row>
      <xdr:rowOff>74143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079500" y="164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90670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863111" y="1620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65956</xdr:rowOff>
    </xdr:from>
    <xdr:to>
      <xdr:col>24</xdr:col>
      <xdr:colOff>114300</xdr:colOff>
      <xdr:row>95</xdr:row>
      <xdr:rowOff>167556</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4584700" y="1635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44383</xdr:rowOff>
    </xdr:from>
    <xdr:ext cx="534377" cy="259045"/>
    <xdr:sp macro="" textlink="">
      <xdr:nvSpPr>
        <xdr:cNvPr id="247" name="扶助費該当値テキスト">
          <a:extLst>
            <a:ext uri="{FF2B5EF4-FFF2-40B4-BE49-F238E27FC236}">
              <a16:creationId xmlns:a16="http://schemas.microsoft.com/office/drawing/2014/main" id="{00000000-0008-0000-0600-0000F7000000}"/>
            </a:ext>
          </a:extLst>
        </xdr:cNvPr>
        <xdr:cNvSpPr txBox="1"/>
      </xdr:nvSpPr>
      <xdr:spPr>
        <a:xfrm>
          <a:off x="4686300" y="16332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43173</xdr:rowOff>
    </xdr:from>
    <xdr:to>
      <xdr:col>20</xdr:col>
      <xdr:colOff>38100</xdr:colOff>
      <xdr:row>95</xdr:row>
      <xdr:rowOff>144773</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3746500" y="1633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135900</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530111" y="1642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142218</xdr:rowOff>
    </xdr:from>
    <xdr:to>
      <xdr:col>15</xdr:col>
      <xdr:colOff>101600</xdr:colOff>
      <xdr:row>95</xdr:row>
      <xdr:rowOff>72368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2857500" y="1625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88895</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641111" y="1603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125994</xdr:rowOff>
    </xdr:from>
    <xdr:to>
      <xdr:col>10</xdr:col>
      <xdr:colOff>165100</xdr:colOff>
      <xdr:row>96</xdr:row>
      <xdr:rowOff>56144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968500" y="1641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47271</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2111" y="1650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50747</xdr:rowOff>
    </xdr:from>
    <xdr:to>
      <xdr:col>6</xdr:col>
      <xdr:colOff>38100</xdr:colOff>
      <xdr:row>96</xdr:row>
      <xdr:rowOff>152347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079500" y="1650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143474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660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111777</xdr:rowOff>
    </xdr:from>
    <xdr:ext cx="685572"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5918428" y="5598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168927</xdr:rowOff>
    </xdr:from>
    <xdr:ext cx="685572"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5918428" y="5140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補助費等グラフ枠">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58567</xdr:rowOff>
    </xdr:from>
    <xdr:to>
      <xdr:col>54</xdr:col>
      <xdr:colOff>189865</xdr:colOff>
      <xdr:row>38</xdr:row>
      <xdr:rowOff>62333</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flipV="1">
          <a:off x="10475595" y="5202067"/>
          <a:ext cx="1270" cy="1375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66160</xdr:rowOff>
    </xdr:from>
    <xdr:ext cx="534377" cy="259045"/>
    <xdr:sp macro="" textlink="">
      <xdr:nvSpPr>
        <xdr:cNvPr id="278" name="補助費等最小値テキスト">
          <a:extLst>
            <a:ext uri="{FF2B5EF4-FFF2-40B4-BE49-F238E27FC236}">
              <a16:creationId xmlns:a16="http://schemas.microsoft.com/office/drawing/2014/main" id="{00000000-0008-0000-0600-000016010000}"/>
            </a:ext>
          </a:extLst>
        </xdr:cNvPr>
        <xdr:cNvSpPr txBox="1"/>
      </xdr:nvSpPr>
      <xdr:spPr>
        <a:xfrm>
          <a:off x="10528300" y="658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62333</xdr:rowOff>
    </xdr:from>
    <xdr:to>
      <xdr:col>55</xdr:col>
      <xdr:colOff>88900</xdr:colOff>
      <xdr:row>38</xdr:row>
      <xdr:rowOff>62333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10388600" y="657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5244</xdr:rowOff>
    </xdr:from>
    <xdr:ext cx="690189" cy="259045"/>
    <xdr:sp macro="" textlink="">
      <xdr:nvSpPr>
        <xdr:cNvPr id="280" name="補助費等最大値テキスト">
          <a:extLst>
            <a:ext uri="{FF2B5EF4-FFF2-40B4-BE49-F238E27FC236}">
              <a16:creationId xmlns:a16="http://schemas.microsoft.com/office/drawing/2014/main" id="{00000000-0008-0000-0600-000018010000}"/>
            </a:ext>
          </a:extLst>
        </xdr:cNvPr>
        <xdr:cNvSpPr txBox="1"/>
      </xdr:nvSpPr>
      <xdr:spPr>
        <a:xfrm>
          <a:off x="10528300" y="4977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58567</xdr:rowOff>
    </xdr:from>
    <xdr:to>
      <xdr:col>55</xdr:col>
      <xdr:colOff>88900</xdr:colOff>
      <xdr:row>30</xdr:row>
      <xdr:rowOff>58567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5202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60747</xdr:rowOff>
    </xdr:from>
    <xdr:to>
      <xdr:col>55</xdr:col>
      <xdr:colOff>0</xdr:colOff>
      <xdr:row>38</xdr:row>
      <xdr:rowOff>61286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9639300" y="6575847"/>
          <a:ext cx="838200" cy="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61823</xdr:rowOff>
    </xdr:from>
    <xdr:ext cx="599010" cy="259045"/>
    <xdr:sp macro="" textlink="">
      <xdr:nvSpPr>
        <xdr:cNvPr id="283" name="補助費等平均値テキスト">
          <a:extLst>
            <a:ext uri="{FF2B5EF4-FFF2-40B4-BE49-F238E27FC236}">
              <a16:creationId xmlns:a16="http://schemas.microsoft.com/office/drawing/2014/main" id="{00000000-0008-0000-0600-00001B010000}"/>
            </a:ext>
          </a:extLst>
        </xdr:cNvPr>
        <xdr:cNvSpPr txBox="1"/>
      </xdr:nvSpPr>
      <xdr:spPr>
        <a:xfrm>
          <a:off x="10528300" y="6234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38946</xdr:rowOff>
    </xdr:from>
    <xdr:to>
      <xdr:col>55</xdr:col>
      <xdr:colOff>50800</xdr:colOff>
      <xdr:row>37</xdr:row>
      <xdr:rowOff>140546</xdr:rowOff>
    </xdr:to>
    <xdr:sp macro="" textlink="">
      <xdr:nvSpPr>
        <xdr:cNvPr id="284" name="フローチャート: 判断 283">
          <a:extLst>
            <a:ext uri="{FF2B5EF4-FFF2-40B4-BE49-F238E27FC236}">
              <a16:creationId xmlns:a16="http://schemas.microsoft.com/office/drawing/2014/main" id="{00000000-0008-0000-0600-00001C010000}"/>
            </a:ext>
          </a:extLst>
        </xdr:cNvPr>
        <xdr:cNvSpPr/>
      </xdr:nvSpPr>
      <xdr:spPr>
        <a:xfrm>
          <a:off x="10426700" y="6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60747</xdr:rowOff>
    </xdr:from>
    <xdr:to>
      <xdr:col>50</xdr:col>
      <xdr:colOff>114300</xdr:colOff>
      <xdr:row>38</xdr:row>
      <xdr:rowOff>82603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8750300" y="6575847"/>
          <a:ext cx="889000" cy="2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48564</xdr:rowOff>
    </xdr:from>
    <xdr:to>
      <xdr:col>50</xdr:col>
      <xdr:colOff>165100</xdr:colOff>
      <xdr:row>37</xdr:row>
      <xdr:rowOff>150164</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9588500" y="639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166691</xdr:rowOff>
    </xdr:from>
    <xdr:ext cx="599010"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9339795" y="616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149700</xdr:rowOff>
    </xdr:from>
    <xdr:to>
      <xdr:col>45</xdr:col>
      <xdr:colOff>177800</xdr:colOff>
      <xdr:row>38</xdr:row>
      <xdr:rowOff>82603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7861300" y="6493350"/>
          <a:ext cx="889000" cy="10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63066</xdr:rowOff>
    </xdr:from>
    <xdr:to>
      <xdr:col>46</xdr:col>
      <xdr:colOff>38100</xdr:colOff>
      <xdr:row>37</xdr:row>
      <xdr:rowOff>164666</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8699500" y="64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9743</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8450795" y="6181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149700</xdr:rowOff>
    </xdr:from>
    <xdr:to>
      <xdr:col>41</xdr:col>
      <xdr:colOff>50800</xdr:colOff>
      <xdr:row>38</xdr:row>
      <xdr:rowOff>81783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6972300" y="6493350"/>
          <a:ext cx="889000" cy="10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133264</xdr:rowOff>
    </xdr:from>
    <xdr:to>
      <xdr:col>41</xdr:col>
      <xdr:colOff>101600</xdr:colOff>
      <xdr:row>37</xdr:row>
      <xdr:rowOff>63414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7810500" y="630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79941</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7561795" y="6080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155773</xdr:rowOff>
    </xdr:from>
    <xdr:to>
      <xdr:col>36</xdr:col>
      <xdr:colOff>165100</xdr:colOff>
      <xdr:row>38</xdr:row>
      <xdr:rowOff>85923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6921500" y="649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102450</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6672795" y="6274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10486</xdr:rowOff>
    </xdr:from>
    <xdr:to>
      <xdr:col>55</xdr:col>
      <xdr:colOff>50800</xdr:colOff>
      <xdr:row>38</xdr:row>
      <xdr:rowOff>112086</xdr:rowOff>
    </xdr:to>
    <xdr:sp macro="" textlink="">
      <xdr:nvSpPr>
        <xdr:cNvPr id="301" name="楕円 300">
          <a:extLst>
            <a:ext uri="{FF2B5EF4-FFF2-40B4-BE49-F238E27FC236}">
              <a16:creationId xmlns:a16="http://schemas.microsoft.com/office/drawing/2014/main" id="{00000000-0008-0000-0600-00002D010000}"/>
            </a:ext>
          </a:extLst>
        </xdr:cNvPr>
        <xdr:cNvSpPr/>
      </xdr:nvSpPr>
      <xdr:spPr>
        <a:xfrm>
          <a:off x="10426700" y="652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96864</xdr:rowOff>
    </xdr:from>
    <xdr:ext cx="534377" cy="259045"/>
    <xdr:sp macro="" textlink="">
      <xdr:nvSpPr>
        <xdr:cNvPr id="302" name="補助費等該当値テキスト">
          <a:extLst>
            <a:ext uri="{FF2B5EF4-FFF2-40B4-BE49-F238E27FC236}">
              <a16:creationId xmlns:a16="http://schemas.microsoft.com/office/drawing/2014/main" id="{00000000-0008-0000-0600-00002E010000}"/>
            </a:ext>
          </a:extLst>
        </xdr:cNvPr>
        <xdr:cNvSpPr txBox="1"/>
      </xdr:nvSpPr>
      <xdr:spPr>
        <a:xfrm>
          <a:off x="10528300" y="644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9947</xdr:rowOff>
    </xdr:from>
    <xdr:to>
      <xdr:col>50</xdr:col>
      <xdr:colOff>165100</xdr:colOff>
      <xdr:row>38</xdr:row>
      <xdr:rowOff>111547</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9588500" y="652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102674</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72111" y="661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31803</xdr:rowOff>
    </xdr:from>
    <xdr:to>
      <xdr:col>46</xdr:col>
      <xdr:colOff>38100</xdr:colOff>
      <xdr:row>38</xdr:row>
      <xdr:rowOff>133403</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8699500" y="654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124530</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83111" y="663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98900</xdr:rowOff>
    </xdr:from>
    <xdr:to>
      <xdr:col>41</xdr:col>
      <xdr:colOff>101600</xdr:colOff>
      <xdr:row>38</xdr:row>
      <xdr:rowOff>29049</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7810500" y="644255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20177</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795" y="6535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30983</xdr:rowOff>
    </xdr:from>
    <xdr:to>
      <xdr:col>36</xdr:col>
      <xdr:colOff>165100</xdr:colOff>
      <xdr:row>38</xdr:row>
      <xdr:rowOff>132583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6921500" y="654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123710</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63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6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6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普通建設事業費グラフ枠">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94975</xdr:rowOff>
    </xdr:from>
    <xdr:to>
      <xdr:col>54</xdr:col>
      <xdr:colOff>189865</xdr:colOff>
      <xdr:row>58</xdr:row>
      <xdr:rowOff>130861</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flipV="1">
          <a:off x="10475595" y="8667475"/>
          <a:ext cx="1270" cy="1407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134688</xdr:rowOff>
    </xdr:from>
    <xdr:ext cx="534377" cy="259045"/>
    <xdr:sp macro="" textlink="">
      <xdr:nvSpPr>
        <xdr:cNvPr id="333" name="普通建設事業費最小値テキスト">
          <a:extLst>
            <a:ext uri="{FF2B5EF4-FFF2-40B4-BE49-F238E27FC236}">
              <a16:creationId xmlns:a16="http://schemas.microsoft.com/office/drawing/2014/main" id="{00000000-0008-0000-0600-00004D010000}"/>
            </a:ext>
          </a:extLst>
        </xdr:cNvPr>
        <xdr:cNvSpPr txBox="1"/>
      </xdr:nvSpPr>
      <xdr:spPr>
        <a:xfrm>
          <a:off x="10528300" y="1007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130861</xdr:rowOff>
    </xdr:from>
    <xdr:to>
      <xdr:col>55</xdr:col>
      <xdr:colOff>88900</xdr:colOff>
      <xdr:row>58</xdr:row>
      <xdr:rowOff>130861</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10388600" y="1007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41652</xdr:rowOff>
    </xdr:from>
    <xdr:ext cx="690189" cy="259045"/>
    <xdr:sp macro="" textlink="">
      <xdr:nvSpPr>
        <xdr:cNvPr id="335" name="普通建設事業費最大値テキスト">
          <a:extLst>
            <a:ext uri="{FF2B5EF4-FFF2-40B4-BE49-F238E27FC236}">
              <a16:creationId xmlns:a16="http://schemas.microsoft.com/office/drawing/2014/main" id="{00000000-0008-0000-0600-00004F010000}"/>
            </a:ext>
          </a:extLst>
        </xdr:cNvPr>
        <xdr:cNvSpPr txBox="1"/>
      </xdr:nvSpPr>
      <xdr:spPr>
        <a:xfrm>
          <a:off x="10528300" y="84427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6,195,648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94975</xdr:rowOff>
    </xdr:from>
    <xdr:to>
      <xdr:col>55</xdr:col>
      <xdr:colOff>88900</xdr:colOff>
      <xdr:row>50</xdr:row>
      <xdr:rowOff>94975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8667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110127</xdr:rowOff>
    </xdr:from>
    <xdr:to>
      <xdr:col>55</xdr:col>
      <xdr:colOff>0</xdr:colOff>
      <xdr:row>58</xdr:row>
      <xdr:rowOff>113373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9639300" y="10054227"/>
          <a:ext cx="838200" cy="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41219</xdr:rowOff>
    </xdr:from>
    <xdr:ext cx="599010" cy="259045"/>
    <xdr:sp macro="" textlink="">
      <xdr:nvSpPr>
        <xdr:cNvPr id="338" name="普通建設事業費平均値テキスト">
          <a:extLst>
            <a:ext uri="{FF2B5EF4-FFF2-40B4-BE49-F238E27FC236}">
              <a16:creationId xmlns:a16="http://schemas.microsoft.com/office/drawing/2014/main" id="{00000000-0008-0000-0600-000052010000}"/>
            </a:ext>
          </a:extLst>
        </xdr:cNvPr>
        <xdr:cNvSpPr txBox="1"/>
      </xdr:nvSpPr>
      <xdr:spPr>
        <a:xfrm>
          <a:off x="10528300" y="98138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18342</xdr:rowOff>
    </xdr:from>
    <xdr:to>
      <xdr:col>55</xdr:col>
      <xdr:colOff>50800</xdr:colOff>
      <xdr:row>58</xdr:row>
      <xdr:rowOff>119942</xdr:rowOff>
    </xdr:to>
    <xdr:sp macro="" textlink="">
      <xdr:nvSpPr>
        <xdr:cNvPr id="339" name="フローチャート: 判断 338">
          <a:extLst>
            <a:ext uri="{FF2B5EF4-FFF2-40B4-BE49-F238E27FC236}">
              <a16:creationId xmlns:a16="http://schemas.microsoft.com/office/drawing/2014/main" id="{00000000-0008-0000-0600-000053010000}"/>
            </a:ext>
          </a:extLst>
        </xdr:cNvPr>
        <xdr:cNvSpPr/>
      </xdr:nvSpPr>
      <xdr:spPr>
        <a:xfrm>
          <a:off x="10426700" y="996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110127</xdr:rowOff>
    </xdr:from>
    <xdr:to>
      <xdr:col>50</xdr:col>
      <xdr:colOff>114300</xdr:colOff>
      <xdr:row>58</xdr:row>
      <xdr:rowOff>130568</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8750300" y="10054227"/>
          <a:ext cx="889000" cy="20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21213</xdr:rowOff>
    </xdr:from>
    <xdr:to>
      <xdr:col>50</xdr:col>
      <xdr:colOff>165100</xdr:colOff>
      <xdr:row>58</xdr:row>
      <xdr:rowOff>122813</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9588500" y="996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139340</xdr:rowOff>
    </xdr:from>
    <xdr:ext cx="599010"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9339795" y="9740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130568</xdr:rowOff>
    </xdr:from>
    <xdr:to>
      <xdr:col>45</xdr:col>
      <xdr:colOff>177800</xdr:colOff>
      <xdr:row>58</xdr:row>
      <xdr:rowOff>132233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7861300" y="10074668"/>
          <a:ext cx="889000" cy="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5989</xdr:rowOff>
    </xdr:from>
    <xdr:to>
      <xdr:col>46</xdr:col>
      <xdr:colOff>38100</xdr:colOff>
      <xdr:row>58</xdr:row>
      <xdr:rowOff>107589</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8699500" y="995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124116</xdr:rowOff>
    </xdr:from>
    <xdr:ext cx="599010"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8450795" y="9725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117947</xdr:rowOff>
    </xdr:from>
    <xdr:to>
      <xdr:col>41</xdr:col>
      <xdr:colOff>50800</xdr:colOff>
      <xdr:row>58</xdr:row>
      <xdr:rowOff>132233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972300" y="10062047"/>
          <a:ext cx="889000" cy="1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12925</xdr:rowOff>
    </xdr:from>
    <xdr:to>
      <xdr:col>41</xdr:col>
      <xdr:colOff>101600</xdr:colOff>
      <xdr:row>58</xdr:row>
      <xdr:rowOff>114525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7810500" y="995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131052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7561795" y="9732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55721</xdr:rowOff>
    </xdr:from>
    <xdr:to>
      <xdr:col>36</xdr:col>
      <xdr:colOff>165100</xdr:colOff>
      <xdr:row>58</xdr:row>
      <xdr:rowOff>157321</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6921500" y="99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2398</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672795" y="977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62573</xdr:rowOff>
    </xdr:from>
    <xdr:to>
      <xdr:col>55</xdr:col>
      <xdr:colOff>50800</xdr:colOff>
      <xdr:row>58</xdr:row>
      <xdr:rowOff>164173</xdr:rowOff>
    </xdr:to>
    <xdr:sp macro="" textlink="">
      <xdr:nvSpPr>
        <xdr:cNvPr id="356" name="楕円 355">
          <a:extLst>
            <a:ext uri="{FF2B5EF4-FFF2-40B4-BE49-F238E27FC236}">
              <a16:creationId xmlns:a16="http://schemas.microsoft.com/office/drawing/2014/main" id="{00000000-0008-0000-0600-000064010000}"/>
            </a:ext>
          </a:extLst>
        </xdr:cNvPr>
        <xdr:cNvSpPr/>
      </xdr:nvSpPr>
      <xdr:spPr>
        <a:xfrm>
          <a:off x="10426700" y="1000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168218</xdr:rowOff>
    </xdr:from>
    <xdr:ext cx="599010" cy="259045"/>
    <xdr:sp macro="" textlink="">
      <xdr:nvSpPr>
        <xdr:cNvPr id="357" name="普通建設事業費該当値テキスト">
          <a:extLst>
            <a:ext uri="{FF2B5EF4-FFF2-40B4-BE49-F238E27FC236}">
              <a16:creationId xmlns:a16="http://schemas.microsoft.com/office/drawing/2014/main" id="{00000000-0008-0000-0600-000065010000}"/>
            </a:ext>
          </a:extLst>
        </xdr:cNvPr>
        <xdr:cNvSpPr txBox="1"/>
      </xdr:nvSpPr>
      <xdr:spPr>
        <a:xfrm>
          <a:off x="10528300" y="9940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59327</xdr:rowOff>
    </xdr:from>
    <xdr:to>
      <xdr:col>50</xdr:col>
      <xdr:colOff>165100</xdr:colOff>
      <xdr:row>58</xdr:row>
      <xdr:rowOff>160927</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9588500" y="1000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152054</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39795" y="10096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79768</xdr:rowOff>
    </xdr:from>
    <xdr:to>
      <xdr:col>46</xdr:col>
      <xdr:colOff>38100</xdr:colOff>
      <xdr:row>59</xdr:row>
      <xdr:rowOff>9918</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8699500" y="1002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1045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1011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81433</xdr:rowOff>
    </xdr:from>
    <xdr:to>
      <xdr:col>41</xdr:col>
      <xdr:colOff>101600</xdr:colOff>
      <xdr:row>59</xdr:row>
      <xdr:rowOff>11583</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7810500" y="1002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2710</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1011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67147</xdr:rowOff>
    </xdr:from>
    <xdr:to>
      <xdr:col>36</xdr:col>
      <xdr:colOff>165100</xdr:colOff>
      <xdr:row>58</xdr:row>
      <xdr:rowOff>168747</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6921500" y="1001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159874</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1010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a:extLst>
            <a:ext uri="{FF2B5EF4-FFF2-40B4-BE49-F238E27FC236}">
              <a16:creationId xmlns:a16="http://schemas.microsoft.com/office/drawing/2014/main" id="{00000000-0008-0000-0600-00006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7" name="正方形/長方形 366">
          <a:extLst>
            <a:ext uri="{FF2B5EF4-FFF2-40B4-BE49-F238E27FC236}">
              <a16:creationId xmlns:a16="http://schemas.microsoft.com/office/drawing/2014/main" id="{00000000-0008-0000-0600-00006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5" name="直線コネクタ 374">
          <a:extLst>
            <a:ext uri="{FF2B5EF4-FFF2-40B4-BE49-F238E27FC236}">
              <a16:creationId xmlns:a16="http://schemas.microsoft.com/office/drawing/2014/main" id="{00000000-0008-0000-0600-00007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37676</xdr:rowOff>
    </xdr:from>
    <xdr:to>
      <xdr:col>54</xdr:col>
      <xdr:colOff>189865</xdr:colOff>
      <xdr:row>78</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039176"/>
          <a:ext cx="1270" cy="147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155803</xdr:rowOff>
    </xdr:from>
    <xdr:ext cx="690189"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18144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37676</xdr:rowOff>
    </xdr:from>
    <xdr:to>
      <xdr:col>55</xdr:col>
      <xdr:colOff>88900</xdr:colOff>
      <xdr:row>70</xdr:row>
      <xdr:rowOff>37676</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03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64843</xdr:rowOff>
    </xdr:from>
    <xdr:to>
      <xdr:col>55</xdr:col>
      <xdr:colOff>0</xdr:colOff>
      <xdr:row>78</xdr:row>
      <xdr:rowOff>71886</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9639300" y="13437943"/>
          <a:ext cx="838200" cy="7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4515</xdr:rowOff>
    </xdr:from>
    <xdr:ext cx="599010"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2061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153088</xdr:rowOff>
    </xdr:from>
    <xdr:to>
      <xdr:col>55</xdr:col>
      <xdr:colOff>50800</xdr:colOff>
      <xdr:row>78</xdr:row>
      <xdr:rowOff>83238</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35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64843</xdr:rowOff>
    </xdr:from>
    <xdr:to>
      <xdr:col>50</xdr:col>
      <xdr:colOff>114300</xdr:colOff>
      <xdr:row>78</xdr:row>
      <xdr:rowOff>136370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8750300" y="13437943"/>
          <a:ext cx="889000" cy="7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170669</xdr:rowOff>
    </xdr:from>
    <xdr:to>
      <xdr:col>50</xdr:col>
      <xdr:colOff>165100</xdr:colOff>
      <xdr:row>78</xdr:row>
      <xdr:rowOff>100819</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7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117346</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14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133240</xdr:rowOff>
    </xdr:from>
    <xdr:to>
      <xdr:col>45</xdr:col>
      <xdr:colOff>177800</xdr:colOff>
      <xdr:row>78</xdr:row>
      <xdr:rowOff>136370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7861300" y="13506340"/>
          <a:ext cx="889000" cy="3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133486</xdr:rowOff>
    </xdr:from>
    <xdr:to>
      <xdr:col>46</xdr:col>
      <xdr:colOff>38100</xdr:colOff>
      <xdr:row>78</xdr:row>
      <xdr:rowOff>63636</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3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80163</xdr:rowOff>
    </xdr:from>
    <xdr:ext cx="599010"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50795" y="1311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119625</xdr:rowOff>
    </xdr:from>
    <xdr:to>
      <xdr:col>41</xdr:col>
      <xdr:colOff>50800</xdr:colOff>
      <xdr:row>78</xdr:row>
      <xdr:rowOff>133240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972300" y="13492725"/>
          <a:ext cx="889000" cy="13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153397</xdr:rowOff>
    </xdr:from>
    <xdr:to>
      <xdr:col>41</xdr:col>
      <xdr:colOff>101600</xdr:colOff>
      <xdr:row>78</xdr:row>
      <xdr:rowOff>83547</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35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100074</xdr:rowOff>
    </xdr:from>
    <xdr:ext cx="599010"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61795" y="13130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42453</xdr:rowOff>
    </xdr:from>
    <xdr:to>
      <xdr:col>36</xdr:col>
      <xdr:colOff>165100</xdr:colOff>
      <xdr:row>78</xdr:row>
      <xdr:rowOff>144053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415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160580</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705111" y="13190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21086</xdr:rowOff>
    </xdr:from>
    <xdr:to>
      <xdr:col>55</xdr:col>
      <xdr:colOff>50800</xdr:colOff>
      <xdr:row>78</xdr:row>
      <xdr:rowOff>122686</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339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131517</xdr:rowOff>
    </xdr:from>
    <xdr:ext cx="534377"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3333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14043</xdr:rowOff>
    </xdr:from>
    <xdr:to>
      <xdr:col>50</xdr:col>
      <xdr:colOff>165100</xdr:colOff>
      <xdr:row>78</xdr:row>
      <xdr:rowOff>115643</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338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106770</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47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85570</xdr:rowOff>
    </xdr:from>
    <xdr:to>
      <xdr:col>46</xdr:col>
      <xdr:colOff>38100</xdr:colOff>
      <xdr:row>79</xdr:row>
      <xdr:rowOff>15720</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345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6847</xdr:rowOff>
    </xdr:from>
    <xdr:ext cx="469744"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15428" y="135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82440</xdr:rowOff>
    </xdr:from>
    <xdr:to>
      <xdr:col>41</xdr:col>
      <xdr:colOff>101600</xdr:colOff>
      <xdr:row>79</xdr:row>
      <xdr:rowOff>12590</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345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3717</xdr:rowOff>
    </xdr:from>
    <xdr:ext cx="469744"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26428" y="13548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68825</xdr:rowOff>
    </xdr:from>
    <xdr:to>
      <xdr:col>36</xdr:col>
      <xdr:colOff>165100</xdr:colOff>
      <xdr:row>78</xdr:row>
      <xdr:rowOff>170425</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344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161552</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53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1" name="普通建設事業費 （ うち更新整備　）グラフ枠">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50667</xdr:rowOff>
    </xdr:from>
    <xdr:to>
      <xdr:col>54</xdr:col>
      <xdr:colOff>189865</xdr:colOff>
      <xdr:row>98</xdr:row>
      <xdr:rowOff>137643</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flipV="1">
          <a:off x="10475595" y="15652617"/>
          <a:ext cx="1270" cy="1287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155297</xdr:rowOff>
    </xdr:from>
    <xdr:ext cx="469744" cy="259045"/>
    <xdr:sp macro="" textlink="">
      <xdr:nvSpPr>
        <xdr:cNvPr id="443" name="普通建設事業費 （ うち更新整備　）最小値テキスト">
          <a:extLst>
            <a:ext uri="{FF2B5EF4-FFF2-40B4-BE49-F238E27FC236}">
              <a16:creationId xmlns:a16="http://schemas.microsoft.com/office/drawing/2014/main" id="{00000000-0008-0000-0600-0000BB010000}"/>
            </a:ext>
          </a:extLst>
        </xdr:cNvPr>
        <xdr:cNvSpPr txBox="1"/>
      </xdr:nvSpPr>
      <xdr:spPr>
        <a:xfrm>
          <a:off x="10528300" y="1695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137643</xdr:rowOff>
    </xdr:from>
    <xdr:to>
      <xdr:col>55</xdr:col>
      <xdr:colOff>88900</xdr:colOff>
      <xdr:row>98</xdr:row>
      <xdr:rowOff>137643</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10388600" y="1693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168794</xdr:rowOff>
    </xdr:from>
    <xdr:ext cx="690189" cy="259045"/>
    <xdr:sp macro="" textlink="">
      <xdr:nvSpPr>
        <xdr:cNvPr id="445" name="普通建設事業費 （ うち更新整備　）最大値テキスト">
          <a:extLst>
            <a:ext uri="{FF2B5EF4-FFF2-40B4-BE49-F238E27FC236}">
              <a16:creationId xmlns:a16="http://schemas.microsoft.com/office/drawing/2014/main" id="{00000000-0008-0000-0600-0000BD010000}"/>
            </a:ext>
          </a:extLst>
        </xdr:cNvPr>
        <xdr:cNvSpPr txBox="1"/>
      </xdr:nvSpPr>
      <xdr:spPr>
        <a:xfrm>
          <a:off x="10528300" y="154278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50667</xdr:rowOff>
    </xdr:from>
    <xdr:to>
      <xdr:col>55</xdr:col>
      <xdr:colOff>88900</xdr:colOff>
      <xdr:row>91</xdr:row>
      <xdr:rowOff>50667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565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128936</xdr:rowOff>
    </xdr:from>
    <xdr:to>
      <xdr:col>55</xdr:col>
      <xdr:colOff>0</xdr:colOff>
      <xdr:row>98</xdr:row>
      <xdr:rowOff>130532</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9639300" y="16931036"/>
          <a:ext cx="838200" cy="1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72747</xdr:rowOff>
    </xdr:from>
    <xdr:ext cx="599010" cy="259045"/>
    <xdr:sp macro="" textlink="">
      <xdr:nvSpPr>
        <xdr:cNvPr id="448" name="普通建設事業費 （ うち更新整備　）平均値テキスト">
          <a:extLst>
            <a:ext uri="{FF2B5EF4-FFF2-40B4-BE49-F238E27FC236}">
              <a16:creationId xmlns:a16="http://schemas.microsoft.com/office/drawing/2014/main" id="{00000000-0008-0000-0600-0000C0010000}"/>
            </a:ext>
          </a:extLst>
        </xdr:cNvPr>
        <xdr:cNvSpPr txBox="1"/>
      </xdr:nvSpPr>
      <xdr:spPr>
        <a:xfrm>
          <a:off x="10528300" y="167033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49870</xdr:rowOff>
    </xdr:from>
    <xdr:to>
      <xdr:col>55</xdr:col>
      <xdr:colOff>50800</xdr:colOff>
      <xdr:row>98</xdr:row>
      <xdr:rowOff>151470</xdr:rowOff>
    </xdr:to>
    <xdr:sp macro="" textlink="">
      <xdr:nvSpPr>
        <xdr:cNvPr id="449" name="フローチャート: 判断 448">
          <a:extLst>
            <a:ext uri="{FF2B5EF4-FFF2-40B4-BE49-F238E27FC236}">
              <a16:creationId xmlns:a16="http://schemas.microsoft.com/office/drawing/2014/main" id="{00000000-0008-0000-0600-0000C1010000}"/>
            </a:ext>
          </a:extLst>
        </xdr:cNvPr>
        <xdr:cNvSpPr/>
      </xdr:nvSpPr>
      <xdr:spPr>
        <a:xfrm>
          <a:off x="10426700" y="1685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128936</xdr:rowOff>
    </xdr:from>
    <xdr:to>
      <xdr:col>50</xdr:col>
      <xdr:colOff>114300</xdr:colOff>
      <xdr:row>98</xdr:row>
      <xdr:rowOff>131434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8750300" y="16931036"/>
          <a:ext cx="889000" cy="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47182</xdr:rowOff>
    </xdr:from>
    <xdr:to>
      <xdr:col>50</xdr:col>
      <xdr:colOff>165100</xdr:colOff>
      <xdr:row>98</xdr:row>
      <xdr:rowOff>148782</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9588500" y="1684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165309</xdr:rowOff>
    </xdr:from>
    <xdr:ext cx="599010"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9339795" y="16624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131434</xdr:rowOff>
    </xdr:from>
    <xdr:to>
      <xdr:col>45</xdr:col>
      <xdr:colOff>177800</xdr:colOff>
      <xdr:row>98</xdr:row>
      <xdr:rowOff>134031</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7861300" y="16933534"/>
          <a:ext cx="889000" cy="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46006</xdr:rowOff>
    </xdr:from>
    <xdr:to>
      <xdr:col>46</xdr:col>
      <xdr:colOff>38100</xdr:colOff>
      <xdr:row>98</xdr:row>
      <xdr:rowOff>147606</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8699500" y="1684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164133</xdr:rowOff>
    </xdr:from>
    <xdr:ext cx="599010"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8450795" y="16623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128474</xdr:rowOff>
    </xdr:from>
    <xdr:to>
      <xdr:col>41</xdr:col>
      <xdr:colOff>50800</xdr:colOff>
      <xdr:row>98</xdr:row>
      <xdr:rowOff>134031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972300" y="16930574"/>
          <a:ext cx="889000" cy="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44569</xdr:rowOff>
    </xdr:from>
    <xdr:to>
      <xdr:col>41</xdr:col>
      <xdr:colOff>101600</xdr:colOff>
      <xdr:row>98</xdr:row>
      <xdr:rowOff>146169</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7810500" y="16846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162696</xdr:rowOff>
    </xdr:from>
    <xdr:ext cx="59901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7561795" y="16621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71016</xdr:rowOff>
    </xdr:from>
    <xdr:to>
      <xdr:col>36</xdr:col>
      <xdr:colOff>165100</xdr:colOff>
      <xdr:row>99</xdr:row>
      <xdr:rowOff>1166</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6921500" y="1687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17693</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705111" y="1664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79732</xdr:rowOff>
    </xdr:from>
    <xdr:to>
      <xdr:col>55</xdr:col>
      <xdr:colOff>50800</xdr:colOff>
      <xdr:row>99</xdr:row>
      <xdr:rowOff>9882</xdr:rowOff>
    </xdr:to>
    <xdr:sp macro="" textlink="">
      <xdr:nvSpPr>
        <xdr:cNvPr id="466" name="楕円 465">
          <a:extLst>
            <a:ext uri="{FF2B5EF4-FFF2-40B4-BE49-F238E27FC236}">
              <a16:creationId xmlns:a16="http://schemas.microsoft.com/office/drawing/2014/main" id="{00000000-0008-0000-0600-0000D2010000}"/>
            </a:ext>
          </a:extLst>
        </xdr:cNvPr>
        <xdr:cNvSpPr/>
      </xdr:nvSpPr>
      <xdr:spPr>
        <a:xfrm>
          <a:off x="10426700" y="1688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28297</xdr:rowOff>
    </xdr:from>
    <xdr:ext cx="534377" cy="259045"/>
    <xdr:sp macro="" textlink="">
      <xdr:nvSpPr>
        <xdr:cNvPr id="467" name="普通建設事業費 （ うち更新整備　）該当値テキスト">
          <a:extLst>
            <a:ext uri="{FF2B5EF4-FFF2-40B4-BE49-F238E27FC236}">
              <a16:creationId xmlns:a16="http://schemas.microsoft.com/office/drawing/2014/main" id="{00000000-0008-0000-0600-0000D3010000}"/>
            </a:ext>
          </a:extLst>
        </xdr:cNvPr>
        <xdr:cNvSpPr txBox="1"/>
      </xdr:nvSpPr>
      <xdr:spPr>
        <a:xfrm>
          <a:off x="10528300" y="1683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78136</xdr:rowOff>
    </xdr:from>
    <xdr:to>
      <xdr:col>50</xdr:col>
      <xdr:colOff>165100</xdr:colOff>
      <xdr:row>99</xdr:row>
      <xdr:rowOff>8286</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9588500" y="1688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170863</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97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80634</xdr:rowOff>
    </xdr:from>
    <xdr:to>
      <xdr:col>46</xdr:col>
      <xdr:colOff>38100</xdr:colOff>
      <xdr:row>99</xdr:row>
      <xdr:rowOff>10784</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8699500" y="1688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1911</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97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83231</xdr:rowOff>
    </xdr:from>
    <xdr:to>
      <xdr:col>41</xdr:col>
      <xdr:colOff>101600</xdr:colOff>
      <xdr:row>99</xdr:row>
      <xdr:rowOff>13381</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7810500" y="1688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4508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97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77674</xdr:rowOff>
    </xdr:from>
    <xdr:to>
      <xdr:col>36</xdr:col>
      <xdr:colOff>165100</xdr:colOff>
      <xdr:row>99</xdr:row>
      <xdr:rowOff>7824</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6921500" y="1687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170401</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9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110157</xdr:rowOff>
    </xdr:from>
    <xdr:to>
      <xdr:col>85</xdr:col>
      <xdr:colOff>126364</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flipV="1">
          <a:off x="16317595" y="5425107"/>
          <a:ext cx="1269" cy="130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a:extLst>
            <a:ext uri="{FF2B5EF4-FFF2-40B4-BE49-F238E27FC236}">
              <a16:creationId xmlns:a16="http://schemas.microsoft.com/office/drawing/2014/main" id="{00000000-0008-0000-0600-0000F4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56834</xdr:rowOff>
    </xdr:from>
    <xdr:ext cx="599010" cy="259045"/>
    <xdr:sp macro="" textlink="">
      <xdr:nvSpPr>
        <xdr:cNvPr id="502" name="災害復旧事業費最大値テキスト">
          <a:extLst>
            <a:ext uri="{FF2B5EF4-FFF2-40B4-BE49-F238E27FC236}">
              <a16:creationId xmlns:a16="http://schemas.microsoft.com/office/drawing/2014/main" id="{00000000-0008-0000-0600-0000F6010000}"/>
            </a:ext>
          </a:extLst>
        </xdr:cNvPr>
        <xdr:cNvSpPr txBox="1"/>
      </xdr:nvSpPr>
      <xdr:spPr>
        <a:xfrm>
          <a:off x="16370300" y="5200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110157</xdr:rowOff>
    </xdr:from>
    <xdr:to>
      <xdr:col>86</xdr:col>
      <xdr:colOff>25400</xdr:colOff>
      <xdr:row>31</xdr:row>
      <xdr:rowOff>110157</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542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14389</xdr:rowOff>
    </xdr:from>
    <xdr:to>
      <xdr:col>85</xdr:col>
      <xdr:colOff>127000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5481300" y="6700939"/>
          <a:ext cx="838200" cy="3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112977</xdr:rowOff>
    </xdr:from>
    <xdr:ext cx="534377" cy="259045"/>
    <xdr:sp macro="" textlink="">
      <xdr:nvSpPr>
        <xdr:cNvPr id="505" name="災害復旧事業費平均値テキスト">
          <a:extLst>
            <a:ext uri="{FF2B5EF4-FFF2-40B4-BE49-F238E27FC236}">
              <a16:creationId xmlns:a16="http://schemas.microsoft.com/office/drawing/2014/main" id="{00000000-0008-0000-0600-0000F9010000}"/>
            </a:ext>
          </a:extLst>
        </xdr:cNvPr>
        <xdr:cNvSpPr txBox="1"/>
      </xdr:nvSpPr>
      <xdr:spPr>
        <a:xfrm>
          <a:off x="16370300" y="6456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90100</xdr:rowOff>
    </xdr:from>
    <xdr:to>
      <xdr:col>85</xdr:col>
      <xdr:colOff>177800</xdr:colOff>
      <xdr:row>39</xdr:row>
      <xdr:rowOff>20250</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6268700" y="66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88222</xdr:rowOff>
    </xdr:from>
    <xdr:to>
      <xdr:col>81</xdr:col>
      <xdr:colOff>101600</xdr:colOff>
      <xdr:row>39</xdr:row>
      <xdr:rowOff>18372</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5430500" y="6603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34899</xdr:rowOff>
    </xdr:from>
    <xdr:ext cx="534377"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14111" y="637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156361</xdr:rowOff>
    </xdr:from>
    <xdr:to>
      <xdr:col>76</xdr:col>
      <xdr:colOff>114300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3703300" y="6671461"/>
          <a:ext cx="889000" cy="5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84175</xdr:rowOff>
    </xdr:from>
    <xdr:to>
      <xdr:col>76</xdr:col>
      <xdr:colOff>165100</xdr:colOff>
      <xdr:row>39</xdr:row>
      <xdr:rowOff>14325</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4541500" y="659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30852</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4325111" y="637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156361</xdr:rowOff>
    </xdr:from>
    <xdr:to>
      <xdr:col>71</xdr:col>
      <xdr:colOff>177800</xdr:colOff>
      <xdr:row>39</xdr:row>
      <xdr:rowOff>39234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2814300" y="6671461"/>
          <a:ext cx="889000" cy="5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66627</xdr:rowOff>
    </xdr:from>
    <xdr:to>
      <xdr:col>72</xdr:col>
      <xdr:colOff>38100</xdr:colOff>
      <xdr:row>38</xdr:row>
      <xdr:rowOff>168227</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3652500" y="65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13304</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436111" y="635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116862</xdr:rowOff>
    </xdr:from>
    <xdr:to>
      <xdr:col>67</xdr:col>
      <xdr:colOff>101600</xdr:colOff>
      <xdr:row>39</xdr:row>
      <xdr:rowOff>47012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2763500" y="6631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63538</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547111" y="640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135039</xdr:rowOff>
    </xdr:from>
    <xdr:to>
      <xdr:col>85</xdr:col>
      <xdr:colOff>177800</xdr:colOff>
      <xdr:row>39</xdr:row>
      <xdr:rowOff>65189</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6268700" y="665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68527</xdr:rowOff>
    </xdr:from>
    <xdr:ext cx="469744" cy="259045"/>
    <xdr:sp macro="" textlink="">
      <xdr:nvSpPr>
        <xdr:cNvPr id="524" name="災害復旧事業費該当値テキスト">
          <a:extLst>
            <a:ext uri="{FF2B5EF4-FFF2-40B4-BE49-F238E27FC236}">
              <a16:creationId xmlns:a16="http://schemas.microsoft.com/office/drawing/2014/main" id="{00000000-0008-0000-0600-00000C020000}"/>
            </a:ext>
          </a:extLst>
        </xdr:cNvPr>
        <xdr:cNvSpPr txBox="1"/>
      </xdr:nvSpPr>
      <xdr:spPr>
        <a:xfrm>
          <a:off x="16370300" y="658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105561</xdr:rowOff>
    </xdr:from>
    <xdr:to>
      <xdr:col>72</xdr:col>
      <xdr:colOff>38100</xdr:colOff>
      <xdr:row>39</xdr:row>
      <xdr:rowOff>35711</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3652500" y="662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26838</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36111" y="671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159884</xdr:rowOff>
    </xdr:from>
    <xdr:to>
      <xdr:col>67</xdr:col>
      <xdr:colOff>101600</xdr:colOff>
      <xdr:row>39</xdr:row>
      <xdr:rowOff>90034</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2763500" y="667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81161</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76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a:extLst>
            <a:ext uri="{FF2B5EF4-FFF2-40B4-BE49-F238E27FC236}">
              <a16:creationId xmlns:a16="http://schemas.microsoft.com/office/drawing/2014/main" id="{00000000-0008-0000-0600-00002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a:extLst>
            <a:ext uri="{FF2B5EF4-FFF2-40B4-BE49-F238E27FC236}">
              <a16:creationId xmlns:a16="http://schemas.microsoft.com/office/drawing/2014/main" id="{00000000-0008-0000-0600-00002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a:extLst>
            <a:ext uri="{FF2B5EF4-FFF2-40B4-BE49-F238E27FC236}">
              <a16:creationId xmlns:a16="http://schemas.microsoft.com/office/drawing/2014/main" id="{00000000-0008-0000-0600-00002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a:extLst>
            <a:ext uri="{FF2B5EF4-FFF2-40B4-BE49-F238E27FC236}">
              <a16:creationId xmlns:a16="http://schemas.microsoft.com/office/drawing/2014/main" id="{00000000-0008-0000-0600-00002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a:extLst>
            <a:ext uri="{FF2B5EF4-FFF2-40B4-BE49-F238E27FC236}">
              <a16:creationId xmlns:a16="http://schemas.microsoft.com/office/drawing/2014/main" id="{00000000-0008-0000-0600-00003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公債費グラフ枠">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23636</xdr:rowOff>
    </xdr:from>
    <xdr:to>
      <xdr:col>85</xdr:col>
      <xdr:colOff>126364</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flipV="1">
          <a:off x="16317595" y="12025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06" name="公債費最小値テキスト">
          <a:extLst>
            <a:ext uri="{FF2B5EF4-FFF2-40B4-BE49-F238E27FC236}">
              <a16:creationId xmlns:a16="http://schemas.microsoft.com/office/drawing/2014/main" id="{00000000-0008-0000-0600-00005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141763</xdr:rowOff>
    </xdr:from>
    <xdr:ext cx="599010" cy="259045"/>
    <xdr:sp macro="" textlink="">
      <xdr:nvSpPr>
        <xdr:cNvPr id="608" name="公債費最大値テキスト">
          <a:extLst>
            <a:ext uri="{FF2B5EF4-FFF2-40B4-BE49-F238E27FC236}">
              <a16:creationId xmlns:a16="http://schemas.microsoft.com/office/drawing/2014/main" id="{00000000-0008-0000-0600-000060020000}"/>
            </a:ext>
          </a:extLst>
        </xdr:cNvPr>
        <xdr:cNvSpPr txBox="1"/>
      </xdr:nvSpPr>
      <xdr:spPr>
        <a:xfrm>
          <a:off x="16370300" y="1180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23636</xdr:rowOff>
    </xdr:from>
    <xdr:to>
      <xdr:col>86</xdr:col>
      <xdr:colOff>25400</xdr:colOff>
      <xdr:row>70</xdr:row>
      <xdr:rowOff>23636</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202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64646</xdr:rowOff>
    </xdr:from>
    <xdr:to>
      <xdr:col>85</xdr:col>
      <xdr:colOff>127000</xdr:colOff>
      <xdr:row>78</xdr:row>
      <xdr:rowOff>71205</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5481300" y="13437746"/>
          <a:ext cx="838200" cy="6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14369</xdr:rowOff>
    </xdr:from>
    <xdr:ext cx="599010" cy="259045"/>
    <xdr:sp macro="" textlink="">
      <xdr:nvSpPr>
        <xdr:cNvPr id="611" name="公債費平均値テキスト">
          <a:extLst>
            <a:ext uri="{FF2B5EF4-FFF2-40B4-BE49-F238E27FC236}">
              <a16:creationId xmlns:a16="http://schemas.microsoft.com/office/drawing/2014/main" id="{00000000-0008-0000-0600-000063020000}"/>
            </a:ext>
          </a:extLst>
        </xdr:cNvPr>
        <xdr:cNvSpPr txBox="1"/>
      </xdr:nvSpPr>
      <xdr:spPr>
        <a:xfrm>
          <a:off x="16370300" y="13044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162942</xdr:rowOff>
    </xdr:from>
    <xdr:to>
      <xdr:col>85</xdr:col>
      <xdr:colOff>177800</xdr:colOff>
      <xdr:row>77</xdr:row>
      <xdr:rowOff>93092</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6268700" y="1319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64646</xdr:rowOff>
    </xdr:from>
    <xdr:to>
      <xdr:col>81</xdr:col>
      <xdr:colOff>50800</xdr:colOff>
      <xdr:row>78</xdr:row>
      <xdr:rowOff>83341</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4592300" y="13437746"/>
          <a:ext cx="889000" cy="18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24205</xdr:rowOff>
    </xdr:from>
    <xdr:to>
      <xdr:col>81</xdr:col>
      <xdr:colOff>101600</xdr:colOff>
      <xdr:row>77</xdr:row>
      <xdr:rowOff>125805</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5430500" y="1322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142332</xdr:rowOff>
    </xdr:from>
    <xdr:ext cx="599010"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5181795" y="13001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83341</xdr:rowOff>
    </xdr:from>
    <xdr:to>
      <xdr:col>76</xdr:col>
      <xdr:colOff>114300</xdr:colOff>
      <xdr:row>78</xdr:row>
      <xdr:rowOff>90559</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3703300" y="13456441"/>
          <a:ext cx="889000" cy="7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51206</xdr:rowOff>
    </xdr:from>
    <xdr:to>
      <xdr:col>76</xdr:col>
      <xdr:colOff>165100</xdr:colOff>
      <xdr:row>77</xdr:row>
      <xdr:rowOff>152806</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45415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169333</xdr:rowOff>
    </xdr:from>
    <xdr:ext cx="599010"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4292795" y="1302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90559</xdr:rowOff>
    </xdr:from>
    <xdr:to>
      <xdr:col>71</xdr:col>
      <xdr:colOff>177800</xdr:colOff>
      <xdr:row>78</xdr:row>
      <xdr:rowOff>96157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2814300" y="13463659"/>
          <a:ext cx="889000" cy="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46146</xdr:rowOff>
    </xdr:from>
    <xdr:to>
      <xdr:col>72</xdr:col>
      <xdr:colOff>38100</xdr:colOff>
      <xdr:row>77</xdr:row>
      <xdr:rowOff>147746</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36525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164273</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3403795" y="13023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28673</xdr:rowOff>
    </xdr:from>
    <xdr:to>
      <xdr:col>67</xdr:col>
      <xdr:colOff>101600</xdr:colOff>
      <xdr:row>78</xdr:row>
      <xdr:rowOff>130273</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2763500" y="1340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146800</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547111" y="1317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20405</xdr:rowOff>
    </xdr:from>
    <xdr:to>
      <xdr:col>85</xdr:col>
      <xdr:colOff>177800</xdr:colOff>
      <xdr:row>78</xdr:row>
      <xdr:rowOff>122005</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6268700" y="1339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170282</xdr:rowOff>
    </xdr:from>
    <xdr:ext cx="534377" cy="259045"/>
    <xdr:sp macro="" textlink="">
      <xdr:nvSpPr>
        <xdr:cNvPr id="630" name="公債費該当値テキスト">
          <a:extLst>
            <a:ext uri="{FF2B5EF4-FFF2-40B4-BE49-F238E27FC236}">
              <a16:creationId xmlns:a16="http://schemas.microsoft.com/office/drawing/2014/main" id="{00000000-0008-0000-0600-000076020000}"/>
            </a:ext>
          </a:extLst>
        </xdr:cNvPr>
        <xdr:cNvSpPr txBox="1"/>
      </xdr:nvSpPr>
      <xdr:spPr>
        <a:xfrm>
          <a:off x="16370300" y="1337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13846</xdr:rowOff>
    </xdr:from>
    <xdr:to>
      <xdr:col>81</xdr:col>
      <xdr:colOff>101600</xdr:colOff>
      <xdr:row>78</xdr:row>
      <xdr:rowOff>115446</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5430500" y="1338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106573</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3479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32541</xdr:rowOff>
    </xdr:from>
    <xdr:to>
      <xdr:col>76</xdr:col>
      <xdr:colOff>165100</xdr:colOff>
      <xdr:row>78</xdr:row>
      <xdr:rowOff>134141</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4541500" y="1340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125268</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349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39759</xdr:rowOff>
    </xdr:from>
    <xdr:to>
      <xdr:col>72</xdr:col>
      <xdr:colOff>38100</xdr:colOff>
      <xdr:row>78</xdr:row>
      <xdr:rowOff>141359</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3652500" y="1341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132486</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350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45357</xdr:rowOff>
    </xdr:from>
    <xdr:to>
      <xdr:col>67</xdr:col>
      <xdr:colOff>101600</xdr:colOff>
      <xdr:row>78</xdr:row>
      <xdr:rowOff>146957</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2763500" y="1341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138084</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351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46444</xdr:rowOff>
    </xdr:from>
    <xdr:to>
      <xdr:col>85</xdr:col>
      <xdr:colOff>126364</xdr:colOff>
      <xdr:row>99</xdr:row>
      <xdr:rowOff>39973</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flipV="1">
          <a:off x="16317595" y="15476944"/>
          <a:ext cx="1269" cy="1536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43800</xdr:rowOff>
    </xdr:from>
    <xdr:ext cx="469744" cy="259045"/>
    <xdr:sp macro="" textlink="">
      <xdr:nvSpPr>
        <xdr:cNvPr id="663" name="積立金最小値テキスト">
          <a:extLst>
            <a:ext uri="{FF2B5EF4-FFF2-40B4-BE49-F238E27FC236}">
              <a16:creationId xmlns:a16="http://schemas.microsoft.com/office/drawing/2014/main" id="{00000000-0008-0000-0600-000097020000}"/>
            </a:ext>
          </a:extLst>
        </xdr:cNvPr>
        <xdr:cNvSpPr txBox="1"/>
      </xdr:nvSpPr>
      <xdr:spPr>
        <a:xfrm>
          <a:off x="16370300" y="1701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39973</xdr:rowOff>
    </xdr:from>
    <xdr:to>
      <xdr:col>86</xdr:col>
      <xdr:colOff>25400</xdr:colOff>
      <xdr:row>99</xdr:row>
      <xdr:rowOff>39973</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6230600" y="17013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164571</xdr:rowOff>
    </xdr:from>
    <xdr:ext cx="690189" cy="259045"/>
    <xdr:sp macro="" textlink="">
      <xdr:nvSpPr>
        <xdr:cNvPr id="665" name="積立金最大値テキスト">
          <a:extLst>
            <a:ext uri="{FF2B5EF4-FFF2-40B4-BE49-F238E27FC236}">
              <a16:creationId xmlns:a16="http://schemas.microsoft.com/office/drawing/2014/main" id="{00000000-0008-0000-0600-000099020000}"/>
            </a:ext>
          </a:extLst>
        </xdr:cNvPr>
        <xdr:cNvSpPr txBox="1"/>
      </xdr:nvSpPr>
      <xdr:spPr>
        <a:xfrm>
          <a:off x="16370300" y="15252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46444</xdr:rowOff>
    </xdr:from>
    <xdr:to>
      <xdr:col>86</xdr:col>
      <xdr:colOff>25400</xdr:colOff>
      <xdr:row>90</xdr:row>
      <xdr:rowOff>46444</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547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115838</xdr:rowOff>
    </xdr:from>
    <xdr:to>
      <xdr:col>85</xdr:col>
      <xdr:colOff>127000</xdr:colOff>
      <xdr:row>98</xdr:row>
      <xdr:rowOff>163657</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5481300" y="16917938"/>
          <a:ext cx="838200" cy="4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49528</xdr:rowOff>
    </xdr:from>
    <xdr:ext cx="599010" cy="259045"/>
    <xdr:sp macro="" textlink="">
      <xdr:nvSpPr>
        <xdr:cNvPr id="668" name="積立金平均値テキスト">
          <a:extLst>
            <a:ext uri="{FF2B5EF4-FFF2-40B4-BE49-F238E27FC236}">
              <a16:creationId xmlns:a16="http://schemas.microsoft.com/office/drawing/2014/main" id="{00000000-0008-0000-0600-00009C020000}"/>
            </a:ext>
          </a:extLst>
        </xdr:cNvPr>
        <xdr:cNvSpPr txBox="1"/>
      </xdr:nvSpPr>
      <xdr:spPr>
        <a:xfrm>
          <a:off x="16370300" y="166801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26651</xdr:rowOff>
    </xdr:from>
    <xdr:to>
      <xdr:col>85</xdr:col>
      <xdr:colOff>177800</xdr:colOff>
      <xdr:row>98</xdr:row>
      <xdr:rowOff>128251</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6268700" y="1682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115838</xdr:rowOff>
    </xdr:from>
    <xdr:to>
      <xdr:col>81</xdr:col>
      <xdr:colOff>50800</xdr:colOff>
      <xdr:row>99</xdr:row>
      <xdr:rowOff>1135</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4592300" y="16917938"/>
          <a:ext cx="889000" cy="56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138703</xdr:rowOff>
    </xdr:from>
    <xdr:to>
      <xdr:col>81</xdr:col>
      <xdr:colOff>101600</xdr:colOff>
      <xdr:row>98</xdr:row>
      <xdr:rowOff>68853</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5430500" y="1676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85380</xdr:rowOff>
    </xdr:from>
    <xdr:ext cx="599010"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5181795" y="16544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1135</xdr:rowOff>
    </xdr:from>
    <xdr:to>
      <xdr:col>76</xdr:col>
      <xdr:colOff>114300</xdr:colOff>
      <xdr:row>99</xdr:row>
      <xdr:rowOff>36362</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3703300" y="16974685"/>
          <a:ext cx="889000" cy="3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50414</xdr:rowOff>
    </xdr:from>
    <xdr:to>
      <xdr:col>76</xdr:col>
      <xdr:colOff>165100</xdr:colOff>
      <xdr:row>97</xdr:row>
      <xdr:rowOff>152014</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4541500" y="166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168541</xdr:rowOff>
    </xdr:from>
    <xdr:ext cx="59901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4292795" y="1645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30026</xdr:rowOff>
    </xdr:from>
    <xdr:to>
      <xdr:col>71</xdr:col>
      <xdr:colOff>177800</xdr:colOff>
      <xdr:row>99</xdr:row>
      <xdr:rowOff>36362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814300" y="17003576"/>
          <a:ext cx="889000" cy="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69045</xdr:rowOff>
    </xdr:from>
    <xdr:to>
      <xdr:col>72</xdr:col>
      <xdr:colOff>38100</xdr:colOff>
      <xdr:row>98</xdr:row>
      <xdr:rowOff>170645</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3652500" y="1687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15722</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3436111" y="1664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102681</xdr:rowOff>
    </xdr:from>
    <xdr:to>
      <xdr:col>67</xdr:col>
      <xdr:colOff>101600</xdr:colOff>
      <xdr:row>99</xdr:row>
      <xdr:rowOff>32831</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2763500" y="16904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49358</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547111" y="1668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112857</xdr:rowOff>
    </xdr:from>
    <xdr:to>
      <xdr:col>85</xdr:col>
      <xdr:colOff>177800</xdr:colOff>
      <xdr:row>99</xdr:row>
      <xdr:rowOff>43007</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6268700" y="1691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27784</xdr:rowOff>
    </xdr:from>
    <xdr:ext cx="534377" cy="259045"/>
    <xdr:sp macro="" textlink="">
      <xdr:nvSpPr>
        <xdr:cNvPr id="687" name="積立金該当値テキスト">
          <a:extLst>
            <a:ext uri="{FF2B5EF4-FFF2-40B4-BE49-F238E27FC236}">
              <a16:creationId xmlns:a16="http://schemas.microsoft.com/office/drawing/2014/main" id="{00000000-0008-0000-0600-0000AF020000}"/>
            </a:ext>
          </a:extLst>
        </xdr:cNvPr>
        <xdr:cNvSpPr txBox="1"/>
      </xdr:nvSpPr>
      <xdr:spPr>
        <a:xfrm>
          <a:off x="16370300" y="1682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65038</xdr:rowOff>
    </xdr:from>
    <xdr:to>
      <xdr:col>81</xdr:col>
      <xdr:colOff>101600</xdr:colOff>
      <xdr:row>98</xdr:row>
      <xdr:rowOff>166638</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5430500" y="1686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157765</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95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121785</xdr:rowOff>
    </xdr:from>
    <xdr:to>
      <xdr:col>76</xdr:col>
      <xdr:colOff>165100</xdr:colOff>
      <xdr:row>99</xdr:row>
      <xdr:rowOff>51935</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4541500" y="1692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43062</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701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157012</xdr:rowOff>
    </xdr:from>
    <xdr:to>
      <xdr:col>72</xdr:col>
      <xdr:colOff>38100</xdr:colOff>
      <xdr:row>99</xdr:row>
      <xdr:rowOff>87162</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3652500" y="1695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78289</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68428" y="1705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150676</xdr:rowOff>
    </xdr:from>
    <xdr:to>
      <xdr:col>67</xdr:col>
      <xdr:colOff>101600</xdr:colOff>
      <xdr:row>99</xdr:row>
      <xdr:rowOff>80826</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2763500" y="1695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71953</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7045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55368</xdr:rowOff>
    </xdr:from>
    <xdr:to>
      <xdr:col>116</xdr:col>
      <xdr:colOff>62864</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2159595" y="5198868"/>
          <a:ext cx="1269" cy="158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110953</xdr:rowOff>
    </xdr:from>
    <xdr:ext cx="249299" cy="259045"/>
    <xdr:sp macro="" textlink="">
      <xdr:nvSpPr>
        <xdr:cNvPr id="722" name="投資及び出資金最小値テキスト">
          <a:extLst>
            <a:ext uri="{FF2B5EF4-FFF2-40B4-BE49-F238E27FC236}">
              <a16:creationId xmlns:a16="http://schemas.microsoft.com/office/drawing/2014/main" id="{00000000-0008-0000-0600-0000D2020000}"/>
            </a:ext>
          </a:extLst>
        </xdr:cNvPr>
        <xdr:cNvSpPr txBox="1"/>
      </xdr:nvSpPr>
      <xdr:spPr>
        <a:xfrm>
          <a:off x="22212300" y="6797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2045</xdr:rowOff>
    </xdr:from>
    <xdr:ext cx="599010" cy="259045"/>
    <xdr:sp macro="" textlink="">
      <xdr:nvSpPr>
        <xdr:cNvPr id="724" name="投資及び出資金最大値テキスト">
          <a:extLst>
            <a:ext uri="{FF2B5EF4-FFF2-40B4-BE49-F238E27FC236}">
              <a16:creationId xmlns:a16="http://schemas.microsoft.com/office/drawing/2014/main" id="{00000000-0008-0000-0600-0000D4020000}"/>
            </a:ext>
          </a:extLst>
        </xdr:cNvPr>
        <xdr:cNvSpPr txBox="1"/>
      </xdr:nvSpPr>
      <xdr:spPr>
        <a:xfrm>
          <a:off x="22212300" y="497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55368</xdr:rowOff>
    </xdr:from>
    <xdr:to>
      <xdr:col>116</xdr:col>
      <xdr:colOff>152400</xdr:colOff>
      <xdr:row>30</xdr:row>
      <xdr:rowOff>55368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519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28403</xdr:rowOff>
    </xdr:from>
    <xdr:ext cx="469744" cy="259045"/>
    <xdr:sp macro="" textlink="">
      <xdr:nvSpPr>
        <xdr:cNvPr id="727" name="投資及び出資金平均値テキスト">
          <a:extLst>
            <a:ext uri="{FF2B5EF4-FFF2-40B4-BE49-F238E27FC236}">
              <a16:creationId xmlns:a16="http://schemas.microsoft.com/office/drawing/2014/main" id="{00000000-0008-0000-0600-0000D7020000}"/>
            </a:ext>
          </a:extLst>
        </xdr:cNvPr>
        <xdr:cNvSpPr txBox="1"/>
      </xdr:nvSpPr>
      <xdr:spPr>
        <a:xfrm>
          <a:off x="22212300" y="6543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5526</xdr:rowOff>
    </xdr:from>
    <xdr:to>
      <xdr:col>116</xdr:col>
      <xdr:colOff>114300</xdr:colOff>
      <xdr:row>39</xdr:row>
      <xdr:rowOff>107126</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2110700" y="66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37748</xdr:rowOff>
    </xdr:from>
    <xdr:to>
      <xdr:col>112</xdr:col>
      <xdr:colOff>38100</xdr:colOff>
      <xdr:row>39</xdr:row>
      <xdr:rowOff>139348</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1272500" y="672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155875</xdr:rowOff>
    </xdr:from>
    <xdr:ext cx="378565"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134017" y="6499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33013</xdr:rowOff>
    </xdr:from>
    <xdr:to>
      <xdr:col>107</xdr:col>
      <xdr:colOff>101600</xdr:colOff>
      <xdr:row>39</xdr:row>
      <xdr:rowOff>134613</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0383500" y="671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151140</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199428" y="649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29094</xdr:rowOff>
    </xdr:from>
    <xdr:to>
      <xdr:col>102</xdr:col>
      <xdr:colOff>165100</xdr:colOff>
      <xdr:row>39</xdr:row>
      <xdr:rowOff>130694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9494500" y="671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147221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10428" y="6490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32218</xdr:rowOff>
    </xdr:from>
    <xdr:to>
      <xdr:col>98</xdr:col>
      <xdr:colOff>38100</xdr:colOff>
      <xdr:row>39</xdr:row>
      <xdr:rowOff>133818</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8605500" y="671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150345</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21428" y="649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155403</xdr:rowOff>
    </xdr:from>
    <xdr:ext cx="249299" cy="259045"/>
    <xdr:sp macro="" textlink="">
      <xdr:nvSpPr>
        <xdr:cNvPr id="746" name="投資及び出資金該当値テキスト">
          <a:extLst>
            <a:ext uri="{FF2B5EF4-FFF2-40B4-BE49-F238E27FC236}">
              <a16:creationId xmlns:a16="http://schemas.microsoft.com/office/drawing/2014/main" id="{00000000-0008-0000-0600-0000EA020000}"/>
            </a:ext>
          </a:extLst>
        </xdr:cNvPr>
        <xdr:cNvSpPr txBox="1"/>
      </xdr:nvSpPr>
      <xdr:spPr>
        <a:xfrm>
          <a:off x="22212300" y="6670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10884</xdr:rowOff>
    </xdr:from>
    <xdr:to>
      <xdr:col>116</xdr:col>
      <xdr:colOff>62864</xdr:colOff>
      <xdr:row>58</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flipV="1">
          <a:off x="22159595" y="8926284"/>
          <a:ext cx="1269" cy="1157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168358</xdr:rowOff>
    </xdr:from>
    <xdr:ext cx="249299" cy="259045"/>
    <xdr:sp macro="" textlink="">
      <xdr:nvSpPr>
        <xdr:cNvPr id="777" name="貸付金最小値テキスト">
          <a:extLst>
            <a:ext uri="{FF2B5EF4-FFF2-40B4-BE49-F238E27FC236}">
              <a16:creationId xmlns:a16="http://schemas.microsoft.com/office/drawing/2014/main" id="{00000000-0008-0000-0600-000009030000}"/>
            </a:ext>
          </a:extLst>
        </xdr:cNvPr>
        <xdr:cNvSpPr txBox="1"/>
      </xdr:nvSpPr>
      <xdr:spPr>
        <a:xfrm>
          <a:off x="22212300" y="10112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129011</xdr:rowOff>
    </xdr:from>
    <xdr:ext cx="599010" cy="259045"/>
    <xdr:sp macro="" textlink="">
      <xdr:nvSpPr>
        <xdr:cNvPr id="779" name="貸付金最大値テキスト">
          <a:extLst>
            <a:ext uri="{FF2B5EF4-FFF2-40B4-BE49-F238E27FC236}">
              <a16:creationId xmlns:a16="http://schemas.microsoft.com/office/drawing/2014/main" id="{00000000-0008-0000-0600-00000B030000}"/>
            </a:ext>
          </a:extLst>
        </xdr:cNvPr>
        <xdr:cNvSpPr txBox="1"/>
      </xdr:nvSpPr>
      <xdr:spPr>
        <a:xfrm>
          <a:off x="22212300" y="870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10884</xdr:rowOff>
    </xdr:from>
    <xdr:to>
      <xdr:col>116</xdr:col>
      <xdr:colOff>152400</xdr:colOff>
      <xdr:row>52</xdr:row>
      <xdr:rowOff>10884</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892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85808</xdr:rowOff>
    </xdr:from>
    <xdr:ext cx="469744" cy="259045"/>
    <xdr:sp macro="" textlink="">
      <xdr:nvSpPr>
        <xdr:cNvPr id="782" name="貸付金平均値テキスト">
          <a:extLst>
            <a:ext uri="{FF2B5EF4-FFF2-40B4-BE49-F238E27FC236}">
              <a16:creationId xmlns:a16="http://schemas.microsoft.com/office/drawing/2014/main" id="{00000000-0008-0000-0600-00000E030000}"/>
            </a:ext>
          </a:extLst>
        </xdr:cNvPr>
        <xdr:cNvSpPr txBox="1"/>
      </xdr:nvSpPr>
      <xdr:spPr>
        <a:xfrm>
          <a:off x="22212300" y="9858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62931</xdr:rowOff>
    </xdr:from>
    <xdr:to>
      <xdr:col>116</xdr:col>
      <xdr:colOff>114300</xdr:colOff>
      <xdr:row>58</xdr:row>
      <xdr:rowOff>164531</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2110700" y="1000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68971</xdr:rowOff>
    </xdr:from>
    <xdr:to>
      <xdr:col>112</xdr:col>
      <xdr:colOff>38100</xdr:colOff>
      <xdr:row>58</xdr:row>
      <xdr:rowOff>170571</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1272500" y="1001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15648</xdr:rowOff>
    </xdr:from>
    <xdr:ext cx="469744"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088428" y="9788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71879</xdr:rowOff>
    </xdr:from>
    <xdr:to>
      <xdr:col>107</xdr:col>
      <xdr:colOff>101600</xdr:colOff>
      <xdr:row>59</xdr:row>
      <xdr:rowOff>2029</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0383500" y="1001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18556</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199428" y="9791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58624</xdr:rowOff>
    </xdr:from>
    <xdr:to>
      <xdr:col>102</xdr:col>
      <xdr:colOff>165100</xdr:colOff>
      <xdr:row>58</xdr:row>
      <xdr:rowOff>160224</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9494500" y="1000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5301</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9310428" y="977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73844</xdr:rowOff>
    </xdr:from>
    <xdr:to>
      <xdr:col>98</xdr:col>
      <xdr:colOff>38100</xdr:colOff>
      <xdr:row>59</xdr:row>
      <xdr:rowOff>3994</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8605500" y="100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20521</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421428" y="9793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41358</xdr:rowOff>
    </xdr:from>
    <xdr:ext cx="249299" cy="259045"/>
    <xdr:sp macro="" textlink="">
      <xdr:nvSpPr>
        <xdr:cNvPr id="801" name="貸付金該当値テキスト">
          <a:extLst>
            <a:ext uri="{FF2B5EF4-FFF2-40B4-BE49-F238E27FC236}">
              <a16:creationId xmlns:a16="http://schemas.microsoft.com/office/drawing/2014/main" id="{00000000-0008-0000-0600-000021030000}"/>
            </a:ext>
          </a:extLst>
        </xdr:cNvPr>
        <xdr:cNvSpPr txBox="1"/>
      </xdr:nvSpPr>
      <xdr:spPr>
        <a:xfrm>
          <a:off x="22212300" y="9985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152081</xdr:rowOff>
    </xdr:from>
    <xdr:to>
      <xdr:col>116</xdr:col>
      <xdr:colOff>62864</xdr:colOff>
      <xdr:row>78</xdr:row>
      <xdr:rowOff>169807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2159595" y="12153581"/>
          <a:ext cx="1269" cy="1389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2184</xdr:rowOff>
    </xdr:from>
    <xdr:ext cx="534377" cy="259045"/>
    <xdr:sp macro="" textlink="">
      <xdr:nvSpPr>
        <xdr:cNvPr id="836" name="繰出金最小値テキスト">
          <a:extLst>
            <a:ext uri="{FF2B5EF4-FFF2-40B4-BE49-F238E27FC236}">
              <a16:creationId xmlns:a16="http://schemas.microsoft.com/office/drawing/2014/main" id="{00000000-0008-0000-0600-000044030000}"/>
            </a:ext>
          </a:extLst>
        </xdr:cNvPr>
        <xdr:cNvSpPr txBox="1"/>
      </xdr:nvSpPr>
      <xdr:spPr>
        <a:xfrm>
          <a:off x="22212300" y="1354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169807</xdr:rowOff>
    </xdr:from>
    <xdr:to>
      <xdr:col>116</xdr:col>
      <xdr:colOff>152400</xdr:colOff>
      <xdr:row>78</xdr:row>
      <xdr:rowOff>169807</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354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98758</xdr:rowOff>
    </xdr:from>
    <xdr:ext cx="599010" cy="259045"/>
    <xdr:sp macro="" textlink="">
      <xdr:nvSpPr>
        <xdr:cNvPr id="838" name="繰出金最大値テキスト">
          <a:extLst>
            <a:ext uri="{FF2B5EF4-FFF2-40B4-BE49-F238E27FC236}">
              <a16:creationId xmlns:a16="http://schemas.microsoft.com/office/drawing/2014/main" id="{00000000-0008-0000-0600-000046030000}"/>
            </a:ext>
          </a:extLst>
        </xdr:cNvPr>
        <xdr:cNvSpPr txBox="1"/>
      </xdr:nvSpPr>
      <xdr:spPr>
        <a:xfrm>
          <a:off x="22212300" y="1192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152081</xdr:rowOff>
    </xdr:from>
    <xdr:to>
      <xdr:col>116</xdr:col>
      <xdr:colOff>152400</xdr:colOff>
      <xdr:row>70</xdr:row>
      <xdr:rowOff>152081</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215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121690</xdr:rowOff>
    </xdr:from>
    <xdr:to>
      <xdr:col>116</xdr:col>
      <xdr:colOff>63500</xdr:colOff>
      <xdr:row>77</xdr:row>
      <xdr:rowOff>154118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1323300" y="13323340"/>
          <a:ext cx="838200" cy="3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156184</xdr:rowOff>
    </xdr:from>
    <xdr:ext cx="599010" cy="259045"/>
    <xdr:sp macro="" textlink="">
      <xdr:nvSpPr>
        <xdr:cNvPr id="841" name="繰出金平均値テキスト">
          <a:extLst>
            <a:ext uri="{FF2B5EF4-FFF2-40B4-BE49-F238E27FC236}">
              <a16:creationId xmlns:a16="http://schemas.microsoft.com/office/drawing/2014/main" id="{00000000-0008-0000-0600-000049030000}"/>
            </a:ext>
          </a:extLst>
        </xdr:cNvPr>
        <xdr:cNvSpPr txBox="1"/>
      </xdr:nvSpPr>
      <xdr:spPr>
        <a:xfrm>
          <a:off x="22212300" y="13014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133307</xdr:rowOff>
    </xdr:from>
    <xdr:to>
      <xdr:col>116</xdr:col>
      <xdr:colOff>114300</xdr:colOff>
      <xdr:row>77</xdr:row>
      <xdr:rowOff>63457</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2110700" y="1316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133192</xdr:rowOff>
    </xdr:from>
    <xdr:to>
      <xdr:col>111</xdr:col>
      <xdr:colOff>177800</xdr:colOff>
      <xdr:row>77</xdr:row>
      <xdr:rowOff>154118</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0434300" y="13334842"/>
          <a:ext cx="889000" cy="20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109105</xdr:rowOff>
    </xdr:from>
    <xdr:to>
      <xdr:col>112</xdr:col>
      <xdr:colOff>38100</xdr:colOff>
      <xdr:row>77</xdr:row>
      <xdr:rowOff>39255</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12725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55782</xdr:rowOff>
    </xdr:from>
    <xdr:ext cx="59901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023795" y="12914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133192</xdr:rowOff>
    </xdr:from>
    <xdr:to>
      <xdr:col>107</xdr:col>
      <xdr:colOff>50800</xdr:colOff>
      <xdr:row>77</xdr:row>
      <xdr:rowOff>149481</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19545300" y="13334842"/>
          <a:ext cx="889000" cy="1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132471</xdr:rowOff>
    </xdr:from>
    <xdr:to>
      <xdr:col>107</xdr:col>
      <xdr:colOff>101600</xdr:colOff>
      <xdr:row>77</xdr:row>
      <xdr:rowOff>62621</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0383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79148</xdr:rowOff>
    </xdr:from>
    <xdr:ext cx="59901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134795" y="12937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149481</xdr:rowOff>
    </xdr:from>
    <xdr:to>
      <xdr:col>102</xdr:col>
      <xdr:colOff>114300</xdr:colOff>
      <xdr:row>77</xdr:row>
      <xdr:rowOff>162449</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8656300" y="13351131"/>
          <a:ext cx="889000" cy="12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157882</xdr:rowOff>
    </xdr:from>
    <xdr:to>
      <xdr:col>102</xdr:col>
      <xdr:colOff>165100</xdr:colOff>
      <xdr:row>77</xdr:row>
      <xdr:rowOff>88032</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94945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104559</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245795" y="1296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140348</xdr:rowOff>
    </xdr:from>
    <xdr:to>
      <xdr:col>98</xdr:col>
      <xdr:colOff>38100</xdr:colOff>
      <xdr:row>78</xdr:row>
      <xdr:rowOff>70498</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8605500" y="1334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61625</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389111" y="1343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70890</xdr:rowOff>
    </xdr:from>
    <xdr:to>
      <xdr:col>116</xdr:col>
      <xdr:colOff>114300</xdr:colOff>
      <xdr:row>78</xdr:row>
      <xdr:rowOff>1040</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2110700" y="1327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49317</xdr:rowOff>
    </xdr:from>
    <xdr:ext cx="534377" cy="259045"/>
    <xdr:sp macro="" textlink="">
      <xdr:nvSpPr>
        <xdr:cNvPr id="860" name="繰出金該当値テキスト">
          <a:extLst>
            <a:ext uri="{FF2B5EF4-FFF2-40B4-BE49-F238E27FC236}">
              <a16:creationId xmlns:a16="http://schemas.microsoft.com/office/drawing/2014/main" id="{00000000-0008-0000-0600-00005C030000}"/>
            </a:ext>
          </a:extLst>
        </xdr:cNvPr>
        <xdr:cNvSpPr txBox="1"/>
      </xdr:nvSpPr>
      <xdr:spPr>
        <a:xfrm>
          <a:off x="22212300" y="1325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103318</xdr:rowOff>
    </xdr:from>
    <xdr:to>
      <xdr:col>112</xdr:col>
      <xdr:colOff>38100</xdr:colOff>
      <xdr:row>78</xdr:row>
      <xdr:rowOff>33468</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1272500" y="1330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24595</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339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82392</xdr:rowOff>
    </xdr:from>
    <xdr:to>
      <xdr:col>107</xdr:col>
      <xdr:colOff>101600</xdr:colOff>
      <xdr:row>78</xdr:row>
      <xdr:rowOff>12542</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0383500" y="1328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3669</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37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98681</xdr:rowOff>
    </xdr:from>
    <xdr:to>
      <xdr:col>102</xdr:col>
      <xdr:colOff>165100</xdr:colOff>
      <xdr:row>78</xdr:row>
      <xdr:rowOff>28831</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19494500" y="1330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19958</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339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111649</xdr:rowOff>
    </xdr:from>
    <xdr:to>
      <xdr:col>98</xdr:col>
      <xdr:colOff>38100</xdr:colOff>
      <xdr:row>78</xdr:row>
      <xdr:rowOff>41799</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8605500" y="1331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58326</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308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a:extLst>
            <a:ext uri="{FF2B5EF4-FFF2-40B4-BE49-F238E27FC236}">
              <a16:creationId xmlns:a16="http://schemas.microsoft.com/office/drawing/2014/main" id="{00000000-0008-0000-0600-00007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a:extLst>
            <a:ext uri="{FF2B5EF4-FFF2-40B4-BE49-F238E27FC236}">
              <a16:creationId xmlns:a16="http://schemas.microsoft.com/office/drawing/2014/main" id="{00000000-0008-0000-0600-00007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a:extLst>
            <a:ext uri="{FF2B5EF4-FFF2-40B4-BE49-F238E27FC236}">
              <a16:creationId xmlns:a16="http://schemas.microsoft.com/office/drawing/2014/main" id="{00000000-0008-0000-0600-00007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a:extLst>
            <a:ext uri="{FF2B5EF4-FFF2-40B4-BE49-F238E27FC236}">
              <a16:creationId xmlns:a16="http://schemas.microsoft.com/office/drawing/2014/main" id="{00000000-0008-0000-0600-00008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a:extLst>
            <a:ext uri="{FF2B5EF4-FFF2-40B4-BE49-F238E27FC236}">
              <a16:creationId xmlns:a16="http://schemas.microsoft.com/office/drawing/2014/main"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・物件費は、令和５年度において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139,964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円となり、前年度に比べ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1,020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円増加となった。これは、地域公共交通事業に係るバス運行委託料や住民情報系ネットワーク運用事業に係る基幹系システム標準化委託料が前年度と比較し、増額したことによるものである。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・普通建設事業費（うち更新設備）は、令和５年度で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40,104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円となり、前年度に比べ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6,979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円減少している。令和５年度は、例年実施している村道維持補修工事や浄化槽設置整備事業などに加え、新庁舎建設が継続して行われていることから、例年よりも増加の傾向が続いている。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・公債費は年々増加傾向にあるが、平成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年度より交付税措置が高く財政運営上メリットのある過疎対策事業債の借り入れを積極的に行っていることが要因である。令和５年度は前年度に比べて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3,444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円減少しているが、これは令和４年度に新庁舎建設関係事業債を借り入れたことが要因である。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・繰出金は、令和５年度は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98,015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円となり、前年度に比べて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9,930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円増加となっているが、下水道事業特別会計や後期高齢者医療特別会計の一般会計負担額の増額が主な要因である。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・積立金は、令和５年度は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41,136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円となり前年度より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37,653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円減少してるが、これは令和４年度に新庁舎建設に向けて公共施設等整備基金に３億円積み立てたことが主な要因である。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大阪府千早赤阪村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4,782
4,757
37.30
4,063,880
3,822,483
195,794
2,346,003
3,692,906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63335</xdr:rowOff>
    </xdr:from>
    <xdr:to>
      <xdr:col>24</xdr:col>
      <xdr:colOff>62865</xdr:colOff>
      <xdr:row>38</xdr:row>
      <xdr:rowOff>100317</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06835"/>
          <a:ext cx="1270" cy="14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104144</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100317</xdr:rowOff>
    </xdr:from>
    <xdr:to>
      <xdr:col>24</xdr:col>
      <xdr:colOff>152400</xdr:colOff>
      <xdr:row>38</xdr:row>
      <xdr:rowOff>100317</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5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10012</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98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120,013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63335</xdr:rowOff>
    </xdr:from>
    <xdr:to>
      <xdr:col>24</xdr:col>
      <xdr:colOff>152400</xdr:colOff>
      <xdr:row>30</xdr:row>
      <xdr:rowOff>63335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25540</xdr:rowOff>
    </xdr:from>
    <xdr:to>
      <xdr:col>24</xdr:col>
      <xdr:colOff>63500</xdr:colOff>
      <xdr:row>38</xdr:row>
      <xdr:rowOff>39129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540640"/>
          <a:ext cx="838200" cy="1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81551</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53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58674</xdr:rowOff>
    </xdr:from>
    <xdr:to>
      <xdr:col>24</xdr:col>
      <xdr:colOff>114300</xdr:colOff>
      <xdr:row>37</xdr:row>
      <xdr:rowOff>160274</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0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25540</xdr:rowOff>
    </xdr:from>
    <xdr:to>
      <xdr:col>19</xdr:col>
      <xdr:colOff>177800</xdr:colOff>
      <xdr:row>38</xdr:row>
      <xdr:rowOff>26124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540640"/>
          <a:ext cx="889000" cy="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73457</xdr:rowOff>
    </xdr:from>
    <xdr:to>
      <xdr:col>20</xdr:col>
      <xdr:colOff>38100</xdr:colOff>
      <xdr:row>38</xdr:row>
      <xdr:rowOff>3607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1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20134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9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26124</xdr:rowOff>
    </xdr:from>
    <xdr:to>
      <xdr:col>15</xdr:col>
      <xdr:colOff>50800</xdr:colOff>
      <xdr:row>38</xdr:row>
      <xdr:rowOff>60033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541224"/>
          <a:ext cx="88900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92621</xdr:rowOff>
    </xdr:from>
    <xdr:to>
      <xdr:col>15</xdr:col>
      <xdr:colOff>101600</xdr:colOff>
      <xdr:row>38</xdr:row>
      <xdr:rowOff>22771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3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39298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21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60033</xdr:rowOff>
    </xdr:from>
    <xdr:to>
      <xdr:col>10</xdr:col>
      <xdr:colOff>114300</xdr:colOff>
      <xdr:row>38</xdr:row>
      <xdr:rowOff>61875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575133"/>
          <a:ext cx="889000" cy="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92380</xdr:rowOff>
    </xdr:from>
    <xdr:to>
      <xdr:col>10</xdr:col>
      <xdr:colOff>165100</xdr:colOff>
      <xdr:row>38</xdr:row>
      <xdr:rowOff>22530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3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39057</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21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42773</xdr:rowOff>
    </xdr:from>
    <xdr:to>
      <xdr:col>6</xdr:col>
      <xdr:colOff>38100</xdr:colOff>
      <xdr:row>38</xdr:row>
      <xdr:rowOff>144373</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55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135500</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95428" y="665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159779</xdr:rowOff>
    </xdr:from>
    <xdr:to>
      <xdr:col>24</xdr:col>
      <xdr:colOff>114300</xdr:colOff>
      <xdr:row>38</xdr:row>
      <xdr:rowOff>89929</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50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74706</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41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146190</xdr:rowOff>
    </xdr:from>
    <xdr:to>
      <xdr:col>20</xdr:col>
      <xdr:colOff>38100</xdr:colOff>
      <xdr:row>38</xdr:row>
      <xdr:rowOff>76340</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8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67467</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8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146774</xdr:rowOff>
    </xdr:from>
    <xdr:to>
      <xdr:col>15</xdr:col>
      <xdr:colOff>101600</xdr:colOff>
      <xdr:row>38</xdr:row>
      <xdr:rowOff>76924</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9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68051</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8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9233</xdr:rowOff>
    </xdr:from>
    <xdr:to>
      <xdr:col>10</xdr:col>
      <xdr:colOff>165100</xdr:colOff>
      <xdr:row>38</xdr:row>
      <xdr:rowOff>110833</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52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101960</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617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11075</xdr:rowOff>
    </xdr:from>
    <xdr:to>
      <xdr:col>6</xdr:col>
      <xdr:colOff>38100</xdr:colOff>
      <xdr:row>38</xdr:row>
      <xdr:rowOff>112675</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52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129202</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30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81776</xdr:rowOff>
    </xdr:from>
    <xdr:to>
      <xdr:col>24</xdr:col>
      <xdr:colOff>62865</xdr:colOff>
      <xdr:row>58</xdr:row>
      <xdr:rowOff>113180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54276"/>
          <a:ext cx="1270" cy="1403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117007</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1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113180</xdr:rowOff>
    </xdr:from>
    <xdr:to>
      <xdr:col>24</xdr:col>
      <xdr:colOff>152400</xdr:colOff>
      <xdr:row>58</xdr:row>
      <xdr:rowOff>113180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28453</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95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6,253,387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81776</xdr:rowOff>
    </xdr:from>
    <xdr:to>
      <xdr:col>24</xdr:col>
      <xdr:colOff>152400</xdr:colOff>
      <xdr:row>50</xdr:row>
      <xdr:rowOff>81776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72433</xdr:rowOff>
    </xdr:from>
    <xdr:to>
      <xdr:col>24</xdr:col>
      <xdr:colOff>63500</xdr:colOff>
      <xdr:row>58</xdr:row>
      <xdr:rowOff>88540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10016533"/>
          <a:ext cx="838200" cy="16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12035</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784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160608</xdr:rowOff>
    </xdr:from>
    <xdr:to>
      <xdr:col>24</xdr:col>
      <xdr:colOff>114300</xdr:colOff>
      <xdr:row>58</xdr:row>
      <xdr:rowOff>90758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3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72433</xdr:rowOff>
    </xdr:from>
    <xdr:to>
      <xdr:col>19</xdr:col>
      <xdr:colOff>177800</xdr:colOff>
      <xdr:row>58</xdr:row>
      <xdr:rowOff>106059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10016533"/>
          <a:ext cx="889000" cy="33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155189</xdr:rowOff>
    </xdr:from>
    <xdr:to>
      <xdr:col>20</xdr:col>
      <xdr:colOff>38100</xdr:colOff>
      <xdr:row>58</xdr:row>
      <xdr:rowOff>85339</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2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101866</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70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90419</xdr:rowOff>
    </xdr:from>
    <xdr:to>
      <xdr:col>15</xdr:col>
      <xdr:colOff>50800</xdr:colOff>
      <xdr:row>58</xdr:row>
      <xdr:rowOff>106059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10034519"/>
          <a:ext cx="889000" cy="1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138929</xdr:rowOff>
    </xdr:from>
    <xdr:to>
      <xdr:col>15</xdr:col>
      <xdr:colOff>101600</xdr:colOff>
      <xdr:row>58</xdr:row>
      <xdr:rowOff>69079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11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85606</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686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90419</xdr:rowOff>
    </xdr:from>
    <xdr:to>
      <xdr:col>10</xdr:col>
      <xdr:colOff>114300</xdr:colOff>
      <xdr:row>58</xdr:row>
      <xdr:rowOff>111310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10034519"/>
          <a:ext cx="889000" cy="2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154878</xdr:rowOff>
    </xdr:from>
    <xdr:to>
      <xdr:col>10</xdr:col>
      <xdr:colOff>165100</xdr:colOff>
      <xdr:row>58</xdr:row>
      <xdr:rowOff>85028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2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101555</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702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50612</xdr:rowOff>
    </xdr:from>
    <xdr:to>
      <xdr:col>6</xdr:col>
      <xdr:colOff>38100</xdr:colOff>
      <xdr:row>58</xdr:row>
      <xdr:rowOff>152212</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9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168739</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769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37740</xdr:rowOff>
    </xdr:from>
    <xdr:to>
      <xdr:col>24</xdr:col>
      <xdr:colOff>114300</xdr:colOff>
      <xdr:row>58</xdr:row>
      <xdr:rowOff>139340</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8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139036</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911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21633</xdr:rowOff>
    </xdr:from>
    <xdr:to>
      <xdr:col>20</xdr:col>
      <xdr:colOff>38100</xdr:colOff>
      <xdr:row>58</xdr:row>
      <xdr:rowOff>123233</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6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114360</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58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55259</xdr:rowOff>
    </xdr:from>
    <xdr:to>
      <xdr:col>15</xdr:col>
      <xdr:colOff>101600</xdr:colOff>
      <xdr:row>58</xdr:row>
      <xdr:rowOff>156859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9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147986</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92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39619</xdr:rowOff>
    </xdr:from>
    <xdr:to>
      <xdr:col>10</xdr:col>
      <xdr:colOff>165100</xdr:colOff>
      <xdr:row>58</xdr:row>
      <xdr:rowOff>141219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8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132346</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76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60510</xdr:rowOff>
    </xdr:from>
    <xdr:to>
      <xdr:col>6</xdr:col>
      <xdr:colOff>38100</xdr:colOff>
      <xdr:row>58</xdr:row>
      <xdr:rowOff>162110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1000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153237</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97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113898</xdr:rowOff>
    </xdr:from>
    <xdr:to>
      <xdr:col>24</xdr:col>
      <xdr:colOff>62865</xdr:colOff>
      <xdr:row>78</xdr:row>
      <xdr:rowOff>50687</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1943948"/>
          <a:ext cx="1270" cy="1479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54514</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427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50687</xdr:rowOff>
    </xdr:from>
    <xdr:to>
      <xdr:col>24</xdr:col>
      <xdr:colOff>152400</xdr:colOff>
      <xdr:row>78</xdr:row>
      <xdr:rowOff>50687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42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60575</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71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113898</xdr:rowOff>
    </xdr:from>
    <xdr:to>
      <xdr:col>24</xdr:col>
      <xdr:colOff>152400</xdr:colOff>
      <xdr:row>69</xdr:row>
      <xdr:rowOff>113898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194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163948</xdr:rowOff>
    </xdr:from>
    <xdr:to>
      <xdr:col>24</xdr:col>
      <xdr:colOff>63500</xdr:colOff>
      <xdr:row>78</xdr:row>
      <xdr:rowOff>49233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3365598"/>
          <a:ext cx="838200" cy="56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168045</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855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145168</xdr:rowOff>
    </xdr:from>
    <xdr:to>
      <xdr:col>24</xdr:col>
      <xdr:colOff>114300</xdr:colOff>
      <xdr:row>76</xdr:row>
      <xdr:rowOff>75318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300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35482</xdr:rowOff>
    </xdr:from>
    <xdr:to>
      <xdr:col>19</xdr:col>
      <xdr:colOff>177800</xdr:colOff>
      <xdr:row>78</xdr:row>
      <xdr:rowOff>49233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908300" y="13408582"/>
          <a:ext cx="889000" cy="13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45904</xdr:rowOff>
    </xdr:from>
    <xdr:to>
      <xdr:col>20</xdr:col>
      <xdr:colOff>38100</xdr:colOff>
      <xdr:row>76</xdr:row>
      <xdr:rowOff>147504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7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164030</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851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35482</xdr:rowOff>
    </xdr:from>
    <xdr:to>
      <xdr:col>15</xdr:col>
      <xdr:colOff>50800</xdr:colOff>
      <xdr:row>78</xdr:row>
      <xdr:rowOff>114303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408582"/>
          <a:ext cx="889000" cy="7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48617</xdr:rowOff>
    </xdr:from>
    <xdr:to>
      <xdr:col>15</xdr:col>
      <xdr:colOff>101600</xdr:colOff>
      <xdr:row>76</xdr:row>
      <xdr:rowOff>150217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166744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854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34857</xdr:rowOff>
    </xdr:from>
    <xdr:to>
      <xdr:col>10</xdr:col>
      <xdr:colOff>114300</xdr:colOff>
      <xdr:row>78</xdr:row>
      <xdr:rowOff>114303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1130300" y="13407957"/>
          <a:ext cx="889000" cy="7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81011</xdr:rowOff>
    </xdr:from>
    <xdr:to>
      <xdr:col>10</xdr:col>
      <xdr:colOff>165100</xdr:colOff>
      <xdr:row>77</xdr:row>
      <xdr:rowOff>11161</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11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27687</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2886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161311</xdr:rowOff>
    </xdr:from>
    <xdr:to>
      <xdr:col>6</xdr:col>
      <xdr:colOff>38100</xdr:colOff>
      <xdr:row>78</xdr:row>
      <xdr:rowOff>91461</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36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82588</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455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113148</xdr:rowOff>
    </xdr:from>
    <xdr:to>
      <xdr:col>24</xdr:col>
      <xdr:colOff>114300</xdr:colOff>
      <xdr:row>78</xdr:row>
      <xdr:rowOff>43298</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331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28075</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3229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169883</xdr:rowOff>
    </xdr:from>
    <xdr:to>
      <xdr:col>20</xdr:col>
      <xdr:colOff>38100</xdr:colOff>
      <xdr:row>78</xdr:row>
      <xdr:rowOff>100033</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37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91160</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3464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156132</xdr:rowOff>
    </xdr:from>
    <xdr:to>
      <xdr:col>15</xdr:col>
      <xdr:colOff>101600</xdr:colOff>
      <xdr:row>78</xdr:row>
      <xdr:rowOff>86282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35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77409</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3450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63503</xdr:rowOff>
    </xdr:from>
    <xdr:to>
      <xdr:col>10</xdr:col>
      <xdr:colOff>165100</xdr:colOff>
      <xdr:row>78</xdr:row>
      <xdr:rowOff>165103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43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156230</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3529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155507</xdr:rowOff>
    </xdr:from>
    <xdr:to>
      <xdr:col>6</xdr:col>
      <xdr:colOff>38100</xdr:colOff>
      <xdr:row>78</xdr:row>
      <xdr:rowOff>85657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35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102184</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132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a:extLst>
            <a:ext uri="{FF2B5EF4-FFF2-40B4-BE49-F238E27FC236}">
              <a16:creationId xmlns:a16="http://schemas.microsoft.com/office/drawing/2014/main" id="{00000000-0008-0000-07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92872</xdr:rowOff>
    </xdr:from>
    <xdr:to>
      <xdr:col>24</xdr:col>
      <xdr:colOff>62865</xdr:colOff>
      <xdr:row>98</xdr:row>
      <xdr:rowOff>58916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4633595" y="15523372"/>
          <a:ext cx="1270" cy="1337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62743</xdr:rowOff>
    </xdr:from>
    <xdr:ext cx="534377" cy="259045"/>
    <xdr:sp macro="" textlink="">
      <xdr:nvSpPr>
        <xdr:cNvPr id="226" name="衛生費最小値テキスト">
          <a:extLst>
            <a:ext uri="{FF2B5EF4-FFF2-40B4-BE49-F238E27FC236}">
              <a16:creationId xmlns:a16="http://schemas.microsoft.com/office/drawing/2014/main" id="{00000000-0008-0000-0700-0000E2000000}"/>
            </a:ext>
          </a:extLst>
        </xdr:cNvPr>
        <xdr:cNvSpPr txBox="1"/>
      </xdr:nvSpPr>
      <xdr:spPr>
        <a:xfrm>
          <a:off x="4686300" y="1686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58916</xdr:rowOff>
    </xdr:from>
    <xdr:to>
      <xdr:col>24</xdr:col>
      <xdr:colOff>152400</xdr:colOff>
      <xdr:row>98</xdr:row>
      <xdr:rowOff>58916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686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39549</xdr:rowOff>
    </xdr:from>
    <xdr:ext cx="599010" cy="259045"/>
    <xdr:sp macro="" textlink="">
      <xdr:nvSpPr>
        <xdr:cNvPr id="228" name="衛生費最大値テキスト">
          <a:extLst>
            <a:ext uri="{FF2B5EF4-FFF2-40B4-BE49-F238E27FC236}">
              <a16:creationId xmlns:a16="http://schemas.microsoft.com/office/drawing/2014/main" id="{00000000-0008-0000-0700-0000E4000000}"/>
            </a:ext>
          </a:extLst>
        </xdr:cNvPr>
        <xdr:cNvSpPr txBox="1"/>
      </xdr:nvSpPr>
      <xdr:spPr>
        <a:xfrm>
          <a:off x="4686300" y="15298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92872</xdr:rowOff>
    </xdr:from>
    <xdr:to>
      <xdr:col>24</xdr:col>
      <xdr:colOff>152400</xdr:colOff>
      <xdr:row>90</xdr:row>
      <xdr:rowOff>92872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552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117743</xdr:rowOff>
    </xdr:from>
    <xdr:to>
      <xdr:col>24</xdr:col>
      <xdr:colOff>63500</xdr:colOff>
      <xdr:row>97</xdr:row>
      <xdr:rowOff>129130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3797300" y="16748393"/>
          <a:ext cx="838200" cy="1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97556</xdr:rowOff>
    </xdr:from>
    <xdr:ext cx="599010" cy="259045"/>
    <xdr:sp macro="" textlink="">
      <xdr:nvSpPr>
        <xdr:cNvPr id="231" name="衛生費平均値テキスト">
          <a:extLst>
            <a:ext uri="{FF2B5EF4-FFF2-40B4-BE49-F238E27FC236}">
              <a16:creationId xmlns:a16="http://schemas.microsoft.com/office/drawing/2014/main" id="{00000000-0008-0000-0700-0000E7000000}"/>
            </a:ext>
          </a:extLst>
        </xdr:cNvPr>
        <xdr:cNvSpPr txBox="1"/>
      </xdr:nvSpPr>
      <xdr:spPr>
        <a:xfrm>
          <a:off x="4686300" y="163853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74679</xdr:rowOff>
    </xdr:from>
    <xdr:to>
      <xdr:col>24</xdr:col>
      <xdr:colOff>114300</xdr:colOff>
      <xdr:row>97</xdr:row>
      <xdr:rowOff>4829</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4584700" y="1653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117743</xdr:rowOff>
    </xdr:from>
    <xdr:to>
      <xdr:col>19</xdr:col>
      <xdr:colOff>177800</xdr:colOff>
      <xdr:row>97</xdr:row>
      <xdr:rowOff>121121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908300" y="16748393"/>
          <a:ext cx="8890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89323</xdr:rowOff>
    </xdr:from>
    <xdr:to>
      <xdr:col>20</xdr:col>
      <xdr:colOff>38100</xdr:colOff>
      <xdr:row>97</xdr:row>
      <xdr:rowOff>19473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3746500" y="1654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36000</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3497795" y="16323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121121</xdr:rowOff>
    </xdr:from>
    <xdr:to>
      <xdr:col>15</xdr:col>
      <xdr:colOff>50800</xdr:colOff>
      <xdr:row>97</xdr:row>
      <xdr:rowOff>150292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019300" y="16751771"/>
          <a:ext cx="889000" cy="29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99735</xdr:rowOff>
    </xdr:from>
    <xdr:to>
      <xdr:col>15</xdr:col>
      <xdr:colOff>101600</xdr:colOff>
      <xdr:row>97</xdr:row>
      <xdr:rowOff>29885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2857500" y="1655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46412</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608795" y="16334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150292</xdr:rowOff>
    </xdr:from>
    <xdr:to>
      <xdr:col>10</xdr:col>
      <xdr:colOff>114300</xdr:colOff>
      <xdr:row>97</xdr:row>
      <xdr:rowOff>161634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1130300" y="16780942"/>
          <a:ext cx="889000" cy="11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122918</xdr:rowOff>
    </xdr:from>
    <xdr:to>
      <xdr:col>10</xdr:col>
      <xdr:colOff>165100</xdr:colOff>
      <xdr:row>97</xdr:row>
      <xdr:rowOff>53068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968500" y="1658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69595</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719795" y="16357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95328</xdr:rowOff>
    </xdr:from>
    <xdr:to>
      <xdr:col>6</xdr:col>
      <xdr:colOff>38100</xdr:colOff>
      <xdr:row>98</xdr:row>
      <xdr:rowOff>25478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079500" y="16725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42005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863111" y="16501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78330</xdr:rowOff>
    </xdr:from>
    <xdr:to>
      <xdr:col>24</xdr:col>
      <xdr:colOff>114300</xdr:colOff>
      <xdr:row>98</xdr:row>
      <xdr:rowOff>8480</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4584700" y="167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164707</xdr:rowOff>
    </xdr:from>
    <xdr:ext cx="534377" cy="259045"/>
    <xdr:sp macro="" textlink="">
      <xdr:nvSpPr>
        <xdr:cNvPr id="250" name="衛生費該当値テキスト">
          <a:extLst>
            <a:ext uri="{FF2B5EF4-FFF2-40B4-BE49-F238E27FC236}">
              <a16:creationId xmlns:a16="http://schemas.microsoft.com/office/drawing/2014/main" id="{00000000-0008-0000-0700-0000FA000000}"/>
            </a:ext>
          </a:extLst>
        </xdr:cNvPr>
        <xdr:cNvSpPr txBox="1"/>
      </xdr:nvSpPr>
      <xdr:spPr>
        <a:xfrm>
          <a:off x="4686300" y="1662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66943</xdr:rowOff>
    </xdr:from>
    <xdr:to>
      <xdr:col>20</xdr:col>
      <xdr:colOff>38100</xdr:colOff>
      <xdr:row>97</xdr:row>
      <xdr:rowOff>168543</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3746500" y="1669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159670</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530111" y="1679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70321</xdr:rowOff>
    </xdr:from>
    <xdr:to>
      <xdr:col>15</xdr:col>
      <xdr:colOff>101600</xdr:colOff>
      <xdr:row>98</xdr:row>
      <xdr:rowOff>471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2857500" y="1670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163048</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641111" y="1679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99492</xdr:rowOff>
    </xdr:from>
    <xdr:to>
      <xdr:col>10</xdr:col>
      <xdr:colOff>165100</xdr:colOff>
      <xdr:row>98</xdr:row>
      <xdr:rowOff>29642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968500" y="1673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20769</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752111" y="1682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110834</xdr:rowOff>
    </xdr:from>
    <xdr:to>
      <xdr:col>6</xdr:col>
      <xdr:colOff>38100</xdr:colOff>
      <xdr:row>98</xdr:row>
      <xdr:rowOff>40984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079500" y="1674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32111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863111" y="1683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3835</xdr:rowOff>
    </xdr:from>
    <xdr:to>
      <xdr:col>54</xdr:col>
      <xdr:colOff>189865</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47335"/>
          <a:ext cx="1270" cy="1583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52462</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739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121962</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2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3835</xdr:rowOff>
    </xdr:from>
    <xdr:to>
      <xdr:col>55</xdr:col>
      <xdr:colOff>88900</xdr:colOff>
      <xdr:row>30</xdr:row>
      <xdr:rowOff>3835</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4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141362</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485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118485</xdr:rowOff>
    </xdr:from>
    <xdr:to>
      <xdr:col>55</xdr:col>
      <xdr:colOff>50800</xdr:colOff>
      <xdr:row>39</xdr:row>
      <xdr:rowOff>48635</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119914</xdr:rowOff>
    </xdr:from>
    <xdr:to>
      <xdr:col>50</xdr:col>
      <xdr:colOff>165100</xdr:colOff>
      <xdr:row>39</xdr:row>
      <xdr:rowOff>50064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66590</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41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117228</xdr:rowOff>
    </xdr:from>
    <xdr:to>
      <xdr:col>46</xdr:col>
      <xdr:colOff>38100</xdr:colOff>
      <xdr:row>39</xdr:row>
      <xdr:rowOff>47378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63904</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40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104425</xdr:rowOff>
    </xdr:from>
    <xdr:to>
      <xdr:col>41</xdr:col>
      <xdr:colOff>101600</xdr:colOff>
      <xdr:row>39</xdr:row>
      <xdr:rowOff>34575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61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51103</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39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142316</xdr:rowOff>
    </xdr:from>
    <xdr:to>
      <xdr:col>36</xdr:col>
      <xdr:colOff>165100</xdr:colOff>
      <xdr:row>39</xdr:row>
      <xdr:rowOff>72466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65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88993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432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96912</xdr:rowOff>
    </xdr:from>
    <xdr:ext cx="249299"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612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59663</xdr:rowOff>
    </xdr:from>
    <xdr:to>
      <xdr:col>54</xdr:col>
      <xdr:colOff>189865</xdr:colOff>
      <xdr:row>59</xdr:row>
      <xdr:rowOff>96175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03613"/>
          <a:ext cx="1270" cy="1408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100002</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21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96175</xdr:rowOff>
    </xdr:from>
    <xdr:to>
      <xdr:col>55</xdr:col>
      <xdr:colOff>88900</xdr:colOff>
      <xdr:row>59</xdr:row>
      <xdr:rowOff>96175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21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6340</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78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1,296,025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59663</xdr:rowOff>
    </xdr:from>
    <xdr:to>
      <xdr:col>55</xdr:col>
      <xdr:colOff>88900</xdr:colOff>
      <xdr:row>51</xdr:row>
      <xdr:rowOff>59663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0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80166</xdr:rowOff>
    </xdr:from>
    <xdr:to>
      <xdr:col>55</xdr:col>
      <xdr:colOff>0</xdr:colOff>
      <xdr:row>59</xdr:row>
      <xdr:rowOff>82055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10195716"/>
          <a:ext cx="838200" cy="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120635</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893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97758</xdr:rowOff>
    </xdr:from>
    <xdr:to>
      <xdr:col>55</xdr:col>
      <xdr:colOff>50800</xdr:colOff>
      <xdr:row>59</xdr:row>
      <xdr:rowOff>27908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1004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82055</xdr:rowOff>
    </xdr:from>
    <xdr:to>
      <xdr:col>50</xdr:col>
      <xdr:colOff>114300</xdr:colOff>
      <xdr:row>59</xdr:row>
      <xdr:rowOff>82151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10197605"/>
          <a:ext cx="889000" cy="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101867</xdr:rowOff>
    </xdr:from>
    <xdr:to>
      <xdr:col>50</xdr:col>
      <xdr:colOff>165100</xdr:colOff>
      <xdr:row>59</xdr:row>
      <xdr:rowOff>32017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100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48544</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821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82151</xdr:rowOff>
    </xdr:from>
    <xdr:to>
      <xdr:col>45</xdr:col>
      <xdr:colOff>177800</xdr:colOff>
      <xdr:row>59</xdr:row>
      <xdr:rowOff>82267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10197701"/>
          <a:ext cx="889000" cy="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99727</xdr:rowOff>
    </xdr:from>
    <xdr:to>
      <xdr:col>46</xdr:col>
      <xdr:colOff>38100</xdr:colOff>
      <xdr:row>59</xdr:row>
      <xdr:rowOff>29877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1004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46404</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81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82267</xdr:rowOff>
    </xdr:from>
    <xdr:to>
      <xdr:col>41</xdr:col>
      <xdr:colOff>50800</xdr:colOff>
      <xdr:row>59</xdr:row>
      <xdr:rowOff>83158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10197817"/>
          <a:ext cx="889000" cy="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78996</xdr:rowOff>
    </xdr:from>
    <xdr:to>
      <xdr:col>41</xdr:col>
      <xdr:colOff>101600</xdr:colOff>
      <xdr:row>59</xdr:row>
      <xdr:rowOff>9146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1002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25673</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798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168261</xdr:rowOff>
    </xdr:from>
    <xdr:to>
      <xdr:col>36</xdr:col>
      <xdr:colOff>165100</xdr:colOff>
      <xdr:row>59</xdr:row>
      <xdr:rowOff>98411</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1011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114938</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88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29366</xdr:rowOff>
    </xdr:from>
    <xdr:to>
      <xdr:col>55</xdr:col>
      <xdr:colOff>50800</xdr:colOff>
      <xdr:row>59</xdr:row>
      <xdr:rowOff>130966</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1014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115743</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1005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31255</xdr:rowOff>
    </xdr:from>
    <xdr:to>
      <xdr:col>50</xdr:col>
      <xdr:colOff>165100</xdr:colOff>
      <xdr:row>59</xdr:row>
      <xdr:rowOff>132855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1014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123982</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10239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31351</xdr:rowOff>
    </xdr:from>
    <xdr:to>
      <xdr:col>46</xdr:col>
      <xdr:colOff>38100</xdr:colOff>
      <xdr:row>59</xdr:row>
      <xdr:rowOff>132951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1014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124078</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1023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31467</xdr:rowOff>
    </xdr:from>
    <xdr:to>
      <xdr:col>41</xdr:col>
      <xdr:colOff>101600</xdr:colOff>
      <xdr:row>59</xdr:row>
      <xdr:rowOff>133067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14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124194</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1023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32358</xdr:rowOff>
    </xdr:from>
    <xdr:to>
      <xdr:col>36</xdr:col>
      <xdr:colOff>165100</xdr:colOff>
      <xdr:row>59</xdr:row>
      <xdr:rowOff>133958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14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125085</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1024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24499</xdr:rowOff>
    </xdr:from>
    <xdr:to>
      <xdr:col>54</xdr:col>
      <xdr:colOff>189865</xdr:colOff>
      <xdr:row>78</xdr:row>
      <xdr:rowOff>139021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25999"/>
          <a:ext cx="1270" cy="1486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142848</xdr:rowOff>
    </xdr:from>
    <xdr:ext cx="378565"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5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139021</xdr:rowOff>
    </xdr:from>
    <xdr:to>
      <xdr:col>55</xdr:col>
      <xdr:colOff>88900</xdr:colOff>
      <xdr:row>78</xdr:row>
      <xdr:rowOff>139021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12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142626</xdr:rowOff>
    </xdr:from>
    <xdr:ext cx="690189"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012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1,625,985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24499</xdr:rowOff>
    </xdr:from>
    <xdr:to>
      <xdr:col>55</xdr:col>
      <xdr:colOff>88900</xdr:colOff>
      <xdr:row>70</xdr:row>
      <xdr:rowOff>24499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2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121169</xdr:rowOff>
    </xdr:from>
    <xdr:to>
      <xdr:col>55</xdr:col>
      <xdr:colOff>0</xdr:colOff>
      <xdr:row>78</xdr:row>
      <xdr:rowOff>127733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494269"/>
          <a:ext cx="838200" cy="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29980</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31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7103</xdr:rowOff>
    </xdr:from>
    <xdr:to>
      <xdr:col>55</xdr:col>
      <xdr:colOff>50800</xdr:colOff>
      <xdr:row>78</xdr:row>
      <xdr:rowOff>108703</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8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121169</xdr:rowOff>
    </xdr:from>
    <xdr:to>
      <xdr:col>50</xdr:col>
      <xdr:colOff>114300</xdr:colOff>
      <xdr:row>78</xdr:row>
      <xdr:rowOff>127064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494269"/>
          <a:ext cx="889000" cy="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5979</xdr:rowOff>
    </xdr:from>
    <xdr:to>
      <xdr:col>50</xdr:col>
      <xdr:colOff>165100</xdr:colOff>
      <xdr:row>78</xdr:row>
      <xdr:rowOff>107579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7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124106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15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117322</xdr:rowOff>
    </xdr:from>
    <xdr:to>
      <xdr:col>45</xdr:col>
      <xdr:colOff>177800</xdr:colOff>
      <xdr:row>78</xdr:row>
      <xdr:rowOff>127064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490422"/>
          <a:ext cx="889000" cy="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6655</xdr:rowOff>
    </xdr:from>
    <xdr:to>
      <xdr:col>46</xdr:col>
      <xdr:colOff>38100</xdr:colOff>
      <xdr:row>78</xdr:row>
      <xdr:rowOff>108255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7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124782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15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117322</xdr:rowOff>
    </xdr:from>
    <xdr:to>
      <xdr:col>41</xdr:col>
      <xdr:colOff>50800</xdr:colOff>
      <xdr:row>78</xdr:row>
      <xdr:rowOff>128081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490422"/>
          <a:ext cx="889000" cy="1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165140</xdr:rowOff>
    </xdr:from>
    <xdr:to>
      <xdr:col>41</xdr:col>
      <xdr:colOff>101600</xdr:colOff>
      <xdr:row>78</xdr:row>
      <xdr:rowOff>95290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66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111817</xdr:rowOff>
    </xdr:from>
    <xdr:ext cx="59901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61795" y="13142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55818</xdr:rowOff>
    </xdr:from>
    <xdr:to>
      <xdr:col>36</xdr:col>
      <xdr:colOff>165100</xdr:colOff>
      <xdr:row>78</xdr:row>
      <xdr:rowOff>157418</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428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2495</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20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76933</xdr:rowOff>
    </xdr:from>
    <xdr:to>
      <xdr:col>55</xdr:col>
      <xdr:colOff>50800</xdr:colOff>
      <xdr:row>79</xdr:row>
      <xdr:rowOff>7083</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45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163310</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36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70369</xdr:rowOff>
    </xdr:from>
    <xdr:to>
      <xdr:col>50</xdr:col>
      <xdr:colOff>165100</xdr:colOff>
      <xdr:row>79</xdr:row>
      <xdr:rowOff>519</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44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163096</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53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76264</xdr:rowOff>
    </xdr:from>
    <xdr:to>
      <xdr:col>46</xdr:col>
      <xdr:colOff>38100</xdr:colOff>
      <xdr:row>79</xdr:row>
      <xdr:rowOff>6414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44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168991</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54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66522</xdr:rowOff>
    </xdr:from>
    <xdr:to>
      <xdr:col>41</xdr:col>
      <xdr:colOff>101600</xdr:colOff>
      <xdr:row>78</xdr:row>
      <xdr:rowOff>168122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43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159249</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53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77281</xdr:rowOff>
    </xdr:from>
    <xdr:to>
      <xdr:col>36</xdr:col>
      <xdr:colOff>165100</xdr:colOff>
      <xdr:row>79</xdr:row>
      <xdr:rowOff>7431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5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170008</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54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97034</xdr:rowOff>
    </xdr:from>
    <xdr:to>
      <xdr:col>54</xdr:col>
      <xdr:colOff>189865</xdr:colOff>
      <xdr:row>99</xdr:row>
      <xdr:rowOff>13926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698984"/>
          <a:ext cx="1270" cy="128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17753</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99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13926</xdr:rowOff>
    </xdr:from>
    <xdr:to>
      <xdr:col>55</xdr:col>
      <xdr:colOff>88900</xdr:colOff>
      <xdr:row>99</xdr:row>
      <xdr:rowOff>13926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98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43711</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4742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1,730,991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97034</xdr:rowOff>
    </xdr:from>
    <xdr:to>
      <xdr:col>55</xdr:col>
      <xdr:colOff>88900</xdr:colOff>
      <xdr:row>91</xdr:row>
      <xdr:rowOff>97034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69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802</xdr:rowOff>
    </xdr:from>
    <xdr:to>
      <xdr:col>55</xdr:col>
      <xdr:colOff>0</xdr:colOff>
      <xdr:row>99</xdr:row>
      <xdr:rowOff>3192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974352"/>
          <a:ext cx="838200" cy="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62290</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6929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39413</xdr:rowOff>
    </xdr:from>
    <xdr:to>
      <xdr:col>55</xdr:col>
      <xdr:colOff>50800</xdr:colOff>
      <xdr:row>98</xdr:row>
      <xdr:rowOff>141013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84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170016</xdr:rowOff>
    </xdr:from>
    <xdr:to>
      <xdr:col>50</xdr:col>
      <xdr:colOff>114300</xdr:colOff>
      <xdr:row>99</xdr:row>
      <xdr:rowOff>3192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972116"/>
          <a:ext cx="889000" cy="4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35072</xdr:rowOff>
    </xdr:from>
    <xdr:to>
      <xdr:col>50</xdr:col>
      <xdr:colOff>165100</xdr:colOff>
      <xdr:row>98</xdr:row>
      <xdr:rowOff>136672</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83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153199</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61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170016</xdr:rowOff>
    </xdr:from>
    <xdr:to>
      <xdr:col>45</xdr:col>
      <xdr:colOff>177800</xdr:colOff>
      <xdr:row>99</xdr:row>
      <xdr:rowOff>2781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972116"/>
          <a:ext cx="889000" cy="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20799</xdr:rowOff>
    </xdr:from>
    <xdr:to>
      <xdr:col>46</xdr:col>
      <xdr:colOff>38100</xdr:colOff>
      <xdr:row>98</xdr:row>
      <xdr:rowOff>122399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82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138926</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59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166940</xdr:rowOff>
    </xdr:from>
    <xdr:to>
      <xdr:col>41</xdr:col>
      <xdr:colOff>50800</xdr:colOff>
      <xdr:row>99</xdr:row>
      <xdr:rowOff>2781</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969040"/>
          <a:ext cx="889000" cy="7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40994</xdr:rowOff>
    </xdr:from>
    <xdr:to>
      <xdr:col>41</xdr:col>
      <xdr:colOff>101600</xdr:colOff>
      <xdr:row>98</xdr:row>
      <xdr:rowOff>142594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84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159121</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618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95421</xdr:rowOff>
    </xdr:from>
    <xdr:to>
      <xdr:col>36</xdr:col>
      <xdr:colOff>165100</xdr:colOff>
      <xdr:row>99</xdr:row>
      <xdr:rowOff>25571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89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42098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67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121452</xdr:rowOff>
    </xdr:from>
    <xdr:to>
      <xdr:col>55</xdr:col>
      <xdr:colOff>50800</xdr:colOff>
      <xdr:row>99</xdr:row>
      <xdr:rowOff>51602</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92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36379</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83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123842</xdr:rowOff>
    </xdr:from>
    <xdr:to>
      <xdr:col>50</xdr:col>
      <xdr:colOff>165100</xdr:colOff>
      <xdr:row>99</xdr:row>
      <xdr:rowOff>53992</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92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45119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701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119216</xdr:rowOff>
    </xdr:from>
    <xdr:to>
      <xdr:col>46</xdr:col>
      <xdr:colOff>38100</xdr:colOff>
      <xdr:row>99</xdr:row>
      <xdr:rowOff>49366</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92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40493</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701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123431</xdr:rowOff>
    </xdr:from>
    <xdr:to>
      <xdr:col>41</xdr:col>
      <xdr:colOff>101600</xdr:colOff>
      <xdr:row>99</xdr:row>
      <xdr:rowOff>53581</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92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44708</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7018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116140</xdr:rowOff>
    </xdr:from>
    <xdr:to>
      <xdr:col>36</xdr:col>
      <xdr:colOff>165100</xdr:colOff>
      <xdr:row>99</xdr:row>
      <xdr:rowOff>46290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91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37417</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701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93952</xdr:rowOff>
    </xdr:from>
    <xdr:to>
      <xdr:col>85</xdr:col>
      <xdr:colOff>126364</xdr:colOff>
      <xdr:row>38</xdr:row>
      <xdr:rowOff>104605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408902"/>
          <a:ext cx="1269" cy="1210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108432</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2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104605</xdr:rowOff>
    </xdr:from>
    <xdr:to>
      <xdr:col>86</xdr:col>
      <xdr:colOff>25400</xdr:colOff>
      <xdr:row>38</xdr:row>
      <xdr:rowOff>104605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1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40629</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184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272,506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93952</xdr:rowOff>
    </xdr:from>
    <xdr:to>
      <xdr:col>86</xdr:col>
      <xdr:colOff>25400</xdr:colOff>
      <xdr:row>31</xdr:row>
      <xdr:rowOff>93952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40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43199</xdr:rowOff>
    </xdr:from>
    <xdr:to>
      <xdr:col>85</xdr:col>
      <xdr:colOff>127000</xdr:colOff>
      <xdr:row>37</xdr:row>
      <xdr:rowOff>109836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5481300" y="6386849"/>
          <a:ext cx="838200" cy="6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153012</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153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130135</xdr:rowOff>
    </xdr:from>
    <xdr:to>
      <xdr:col>85</xdr:col>
      <xdr:colOff>177800</xdr:colOff>
      <xdr:row>37</xdr:row>
      <xdr:rowOff>60285</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30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109836</xdr:rowOff>
    </xdr:from>
    <xdr:to>
      <xdr:col>81</xdr:col>
      <xdr:colOff>50800</xdr:colOff>
      <xdr:row>37</xdr:row>
      <xdr:rowOff>171324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6453486"/>
          <a:ext cx="889000" cy="6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154165</xdr:rowOff>
    </xdr:from>
    <xdr:to>
      <xdr:col>81</xdr:col>
      <xdr:colOff>101600</xdr:colOff>
      <xdr:row>37</xdr:row>
      <xdr:rowOff>84315</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3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100842</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10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153690</xdr:rowOff>
    </xdr:from>
    <xdr:to>
      <xdr:col>76</xdr:col>
      <xdr:colOff>114300</xdr:colOff>
      <xdr:row>37</xdr:row>
      <xdr:rowOff>171324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3703300" y="6497340"/>
          <a:ext cx="889000" cy="1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133463</xdr:rowOff>
    </xdr:from>
    <xdr:to>
      <xdr:col>76</xdr:col>
      <xdr:colOff>165100</xdr:colOff>
      <xdr:row>37</xdr:row>
      <xdr:rowOff>63613</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3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80140</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08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153690</xdr:rowOff>
    </xdr:from>
    <xdr:to>
      <xdr:col>71</xdr:col>
      <xdr:colOff>177800</xdr:colOff>
      <xdr:row>37</xdr:row>
      <xdr:rowOff>156649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6497340"/>
          <a:ext cx="889000" cy="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86326</xdr:rowOff>
    </xdr:from>
    <xdr:to>
      <xdr:col>72</xdr:col>
      <xdr:colOff>38100</xdr:colOff>
      <xdr:row>37</xdr:row>
      <xdr:rowOff>16476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25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33003</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03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92946</xdr:rowOff>
    </xdr:from>
    <xdr:to>
      <xdr:col>67</xdr:col>
      <xdr:colOff>101600</xdr:colOff>
      <xdr:row>38</xdr:row>
      <xdr:rowOff>23096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4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39623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21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163849</xdr:rowOff>
    </xdr:from>
    <xdr:to>
      <xdr:col>85</xdr:col>
      <xdr:colOff>177800</xdr:colOff>
      <xdr:row>37</xdr:row>
      <xdr:rowOff>93999</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33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142276</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31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59036</xdr:rowOff>
    </xdr:from>
    <xdr:to>
      <xdr:col>81</xdr:col>
      <xdr:colOff>101600</xdr:colOff>
      <xdr:row>37</xdr:row>
      <xdr:rowOff>160635</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4026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151763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49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120524</xdr:rowOff>
    </xdr:from>
    <xdr:to>
      <xdr:col>76</xdr:col>
      <xdr:colOff>165100</xdr:colOff>
      <xdr:row>38</xdr:row>
      <xdr:rowOff>50674</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46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41801</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55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102890</xdr:rowOff>
    </xdr:from>
    <xdr:to>
      <xdr:col>72</xdr:col>
      <xdr:colOff>38100</xdr:colOff>
      <xdr:row>38</xdr:row>
      <xdr:rowOff>33040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44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24168</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53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105849</xdr:rowOff>
    </xdr:from>
    <xdr:to>
      <xdr:col>67</xdr:col>
      <xdr:colOff>101600</xdr:colOff>
      <xdr:row>38</xdr:row>
      <xdr:rowOff>35999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44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27126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54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53</xdr:row>
      <xdr:rowOff>168927</xdr:rowOff>
    </xdr:from>
    <xdr:ext cx="685572"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760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51</xdr:row>
      <xdr:rowOff>130827</xdr:rowOff>
    </xdr:from>
    <xdr:ext cx="685572"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760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35698</xdr:rowOff>
    </xdr:from>
    <xdr:to>
      <xdr:col>85</xdr:col>
      <xdr:colOff>126364</xdr:colOff>
      <xdr:row>59</xdr:row>
      <xdr:rowOff>536</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79648"/>
          <a:ext cx="1269" cy="1336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4363</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11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536</xdr:rowOff>
    </xdr:from>
    <xdr:to>
      <xdr:col>86</xdr:col>
      <xdr:colOff>25400</xdr:colOff>
      <xdr:row>59</xdr:row>
      <xdr:rowOff>536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11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153825</xdr:rowOff>
    </xdr:from>
    <xdr:ext cx="690189"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548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1,811,486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35698</xdr:rowOff>
    </xdr:from>
    <xdr:to>
      <xdr:col>86</xdr:col>
      <xdr:colOff>25400</xdr:colOff>
      <xdr:row>51</xdr:row>
      <xdr:rowOff>35698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7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164715</xdr:rowOff>
    </xdr:from>
    <xdr:to>
      <xdr:col>85</xdr:col>
      <xdr:colOff>127000</xdr:colOff>
      <xdr:row>58</xdr:row>
      <xdr:rowOff>164909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10108815"/>
          <a:ext cx="838200" cy="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62841</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8354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39964</xdr:rowOff>
    </xdr:from>
    <xdr:to>
      <xdr:col>85</xdr:col>
      <xdr:colOff>177800</xdr:colOff>
      <xdr:row>58</xdr:row>
      <xdr:rowOff>141564</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98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164715</xdr:rowOff>
    </xdr:from>
    <xdr:to>
      <xdr:col>81</xdr:col>
      <xdr:colOff>50800</xdr:colOff>
      <xdr:row>58</xdr:row>
      <xdr:rowOff>165566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10108815"/>
          <a:ext cx="889000" cy="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44693</xdr:rowOff>
    </xdr:from>
    <xdr:to>
      <xdr:col>81</xdr:col>
      <xdr:colOff>101600</xdr:colOff>
      <xdr:row>58</xdr:row>
      <xdr:rowOff>146293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98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162820</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76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154346</xdr:rowOff>
    </xdr:from>
    <xdr:to>
      <xdr:col>76</xdr:col>
      <xdr:colOff>114300</xdr:colOff>
      <xdr:row>58</xdr:row>
      <xdr:rowOff>165566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10098446"/>
          <a:ext cx="889000" cy="1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57959</xdr:rowOff>
    </xdr:from>
    <xdr:to>
      <xdr:col>76</xdr:col>
      <xdr:colOff>165100</xdr:colOff>
      <xdr:row>58</xdr:row>
      <xdr:rowOff>159559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1000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4636</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777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151181</xdr:rowOff>
    </xdr:from>
    <xdr:to>
      <xdr:col>71</xdr:col>
      <xdr:colOff>177800</xdr:colOff>
      <xdr:row>58</xdr:row>
      <xdr:rowOff>154346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10095281"/>
          <a:ext cx="889000" cy="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64840</xdr:rowOff>
    </xdr:from>
    <xdr:to>
      <xdr:col>72</xdr:col>
      <xdr:colOff>38100</xdr:colOff>
      <xdr:row>58</xdr:row>
      <xdr:rowOff>166440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100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11517</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784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101009</xdr:rowOff>
    </xdr:from>
    <xdr:to>
      <xdr:col>67</xdr:col>
      <xdr:colOff>101600</xdr:colOff>
      <xdr:row>59</xdr:row>
      <xdr:rowOff>31159</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1004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22286</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1013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114109</xdr:rowOff>
    </xdr:from>
    <xdr:to>
      <xdr:col>85</xdr:col>
      <xdr:colOff>177800</xdr:colOff>
      <xdr:row>59</xdr:row>
      <xdr:rowOff>44259</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1005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29036</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973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113915</xdr:rowOff>
    </xdr:from>
    <xdr:to>
      <xdr:col>81</xdr:col>
      <xdr:colOff>101600</xdr:colOff>
      <xdr:row>59</xdr:row>
      <xdr:rowOff>44065</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1005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35192</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10150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114766</xdr:rowOff>
    </xdr:from>
    <xdr:to>
      <xdr:col>76</xdr:col>
      <xdr:colOff>165100</xdr:colOff>
      <xdr:row>59</xdr:row>
      <xdr:rowOff>44916</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1005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36043</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1015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103546</xdr:rowOff>
    </xdr:from>
    <xdr:to>
      <xdr:col>72</xdr:col>
      <xdr:colOff>38100</xdr:colOff>
      <xdr:row>59</xdr:row>
      <xdr:rowOff>33696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1004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24823</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10140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100381</xdr:rowOff>
    </xdr:from>
    <xdr:to>
      <xdr:col>67</xdr:col>
      <xdr:colOff>101600</xdr:colOff>
      <xdr:row>59</xdr:row>
      <xdr:rowOff>30531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1004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47058</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81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110158</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283108"/>
          <a:ext cx="1269" cy="130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56835</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205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342,754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110158</xdr:rowOff>
    </xdr:from>
    <xdr:to>
      <xdr:col>86</xdr:col>
      <xdr:colOff>25400</xdr:colOff>
      <xdr:row>71</xdr:row>
      <xdr:rowOff>110158</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28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14390</xdr:rowOff>
    </xdr:from>
    <xdr:to>
      <xdr:col>85</xdr:col>
      <xdr:colOff>127000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5481300" y="13558940"/>
          <a:ext cx="838200" cy="3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112977</xdr:rowOff>
    </xdr:from>
    <xdr:ext cx="534377"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314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90100</xdr:rowOff>
    </xdr:from>
    <xdr:to>
      <xdr:col>85</xdr:col>
      <xdr:colOff>177800</xdr:colOff>
      <xdr:row>79</xdr:row>
      <xdr:rowOff>20250</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46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88145</xdr:rowOff>
    </xdr:from>
    <xdr:to>
      <xdr:col>81</xdr:col>
      <xdr:colOff>101600</xdr:colOff>
      <xdr:row>79</xdr:row>
      <xdr:rowOff>18295</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46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34822</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14111" y="1323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156361</xdr:rowOff>
    </xdr:from>
    <xdr:to>
      <xdr:col>76</xdr:col>
      <xdr:colOff>114300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703300" y="13529461"/>
          <a:ext cx="889000" cy="5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84093</xdr:rowOff>
    </xdr:from>
    <xdr:to>
      <xdr:col>76</xdr:col>
      <xdr:colOff>165100</xdr:colOff>
      <xdr:row>79</xdr:row>
      <xdr:rowOff>14243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4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30770</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25111" y="1323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156361</xdr:rowOff>
    </xdr:from>
    <xdr:to>
      <xdr:col>71</xdr:col>
      <xdr:colOff>177800</xdr:colOff>
      <xdr:row>79</xdr:row>
      <xdr:rowOff>39235</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2814300" y="13529461"/>
          <a:ext cx="889000" cy="5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66539</xdr:rowOff>
    </xdr:from>
    <xdr:to>
      <xdr:col>72</xdr:col>
      <xdr:colOff>38100</xdr:colOff>
      <xdr:row>78</xdr:row>
      <xdr:rowOff>168139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43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13216</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36111" y="1321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116861</xdr:rowOff>
    </xdr:from>
    <xdr:to>
      <xdr:col>67</xdr:col>
      <xdr:colOff>101600</xdr:colOff>
      <xdr:row>79</xdr:row>
      <xdr:rowOff>47011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48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63538</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47111" y="1326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135040</xdr:rowOff>
    </xdr:from>
    <xdr:to>
      <xdr:col>85</xdr:col>
      <xdr:colOff>177800</xdr:colOff>
      <xdr:row>79</xdr:row>
      <xdr:rowOff>65190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5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68528</xdr:rowOff>
    </xdr:from>
    <xdr:ext cx="469744"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441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105561</xdr:rowOff>
    </xdr:from>
    <xdr:to>
      <xdr:col>72</xdr:col>
      <xdr:colOff>38100</xdr:colOff>
      <xdr:row>79</xdr:row>
      <xdr:rowOff>35711</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4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26838</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36111" y="1357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159885</xdr:rowOff>
    </xdr:from>
    <xdr:to>
      <xdr:col>67</xdr:col>
      <xdr:colOff>101600</xdr:colOff>
      <xdr:row>79</xdr:row>
      <xdr:rowOff>90035</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53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81162</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62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23636</xdr:rowOff>
    </xdr:from>
    <xdr:to>
      <xdr:col>85</xdr:col>
      <xdr:colOff>126364</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454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141763</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22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23636</xdr:rowOff>
    </xdr:from>
    <xdr:to>
      <xdr:col>86</xdr:col>
      <xdr:colOff>25400</xdr:colOff>
      <xdr:row>90</xdr:row>
      <xdr:rowOff>23636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454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64646</xdr:rowOff>
    </xdr:from>
    <xdr:to>
      <xdr:col>85</xdr:col>
      <xdr:colOff>127000</xdr:colOff>
      <xdr:row>98</xdr:row>
      <xdr:rowOff>71205</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5481300" y="16866746"/>
          <a:ext cx="838200" cy="6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14329</xdr:rowOff>
    </xdr:from>
    <xdr:ext cx="599010"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4735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162902</xdr:rowOff>
    </xdr:from>
    <xdr:to>
      <xdr:col>85</xdr:col>
      <xdr:colOff>177800</xdr:colOff>
      <xdr:row>97</xdr:row>
      <xdr:rowOff>93052</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6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64646</xdr:rowOff>
    </xdr:from>
    <xdr:to>
      <xdr:col>81</xdr:col>
      <xdr:colOff>50800</xdr:colOff>
      <xdr:row>98</xdr:row>
      <xdr:rowOff>83341</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866746"/>
          <a:ext cx="889000" cy="18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24205</xdr:rowOff>
    </xdr:from>
    <xdr:to>
      <xdr:col>81</xdr:col>
      <xdr:colOff>101600</xdr:colOff>
      <xdr:row>97</xdr:row>
      <xdr:rowOff>125805</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65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142332</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181795" y="16430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83341</xdr:rowOff>
    </xdr:from>
    <xdr:to>
      <xdr:col>76</xdr:col>
      <xdr:colOff>114300</xdr:colOff>
      <xdr:row>98</xdr:row>
      <xdr:rowOff>90559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885441"/>
          <a:ext cx="889000" cy="7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51205</xdr:rowOff>
    </xdr:from>
    <xdr:to>
      <xdr:col>76</xdr:col>
      <xdr:colOff>165100</xdr:colOff>
      <xdr:row>97</xdr:row>
      <xdr:rowOff>152805</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169332</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292795" y="16457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90559</xdr:rowOff>
    </xdr:from>
    <xdr:to>
      <xdr:col>71</xdr:col>
      <xdr:colOff>177800</xdr:colOff>
      <xdr:row>98</xdr:row>
      <xdr:rowOff>96157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892659"/>
          <a:ext cx="889000" cy="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46146</xdr:rowOff>
    </xdr:from>
    <xdr:to>
      <xdr:col>72</xdr:col>
      <xdr:colOff>38100</xdr:colOff>
      <xdr:row>97</xdr:row>
      <xdr:rowOff>147746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164273</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03795" y="1645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28673</xdr:rowOff>
    </xdr:from>
    <xdr:to>
      <xdr:col>67</xdr:col>
      <xdr:colOff>101600</xdr:colOff>
      <xdr:row>98</xdr:row>
      <xdr:rowOff>130273</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83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146800</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60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20405</xdr:rowOff>
    </xdr:from>
    <xdr:to>
      <xdr:col>85</xdr:col>
      <xdr:colOff>177800</xdr:colOff>
      <xdr:row>98</xdr:row>
      <xdr:rowOff>122005</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82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170282</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80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13846</xdr:rowOff>
    </xdr:from>
    <xdr:to>
      <xdr:col>81</xdr:col>
      <xdr:colOff>101600</xdr:colOff>
      <xdr:row>98</xdr:row>
      <xdr:rowOff>115446</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81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106573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90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32541</xdr:rowOff>
    </xdr:from>
    <xdr:to>
      <xdr:col>76</xdr:col>
      <xdr:colOff>165100</xdr:colOff>
      <xdr:row>98</xdr:row>
      <xdr:rowOff>134141</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83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125268</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92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39759</xdr:rowOff>
    </xdr:from>
    <xdr:to>
      <xdr:col>72</xdr:col>
      <xdr:colOff>38100</xdr:colOff>
      <xdr:row>98</xdr:row>
      <xdr:rowOff>141359</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84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132486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93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45357</xdr:rowOff>
    </xdr:from>
    <xdr:to>
      <xdr:col>67</xdr:col>
      <xdr:colOff>101600</xdr:colOff>
      <xdr:row>98</xdr:row>
      <xdr:rowOff>146957</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84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138084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94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94748</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581148"/>
          <a:ext cx="1269" cy="107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10770</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697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41425</xdr:rowOff>
    </xdr:from>
    <xdr:ext cx="599010"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356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234,832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94748</xdr:rowOff>
    </xdr:from>
    <xdr:to>
      <xdr:col>116</xdr:col>
      <xdr:colOff>152400</xdr:colOff>
      <xdr:row>32</xdr:row>
      <xdr:rowOff>94748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58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99670</xdr:rowOff>
    </xdr:from>
    <xdr:ext cx="469744"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443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76793</xdr:rowOff>
    </xdr:from>
    <xdr:to>
      <xdr:col>116</xdr:col>
      <xdr:colOff>114300</xdr:colOff>
      <xdr:row>39</xdr:row>
      <xdr:rowOff>6943</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59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80566</xdr:rowOff>
    </xdr:from>
    <xdr:to>
      <xdr:col>112</xdr:col>
      <xdr:colOff>38100</xdr:colOff>
      <xdr:row>39</xdr:row>
      <xdr:rowOff>10716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59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27242</xdr:rowOff>
    </xdr:from>
    <xdr:ext cx="469744"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088428" y="637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81480</xdr:rowOff>
    </xdr:from>
    <xdr:to>
      <xdr:col>107</xdr:col>
      <xdr:colOff>101600</xdr:colOff>
      <xdr:row>39</xdr:row>
      <xdr:rowOff>11630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59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28157</xdr:rowOff>
    </xdr:from>
    <xdr:ext cx="469744"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199428" y="637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83459</xdr:rowOff>
    </xdr:from>
    <xdr:to>
      <xdr:col>102</xdr:col>
      <xdr:colOff>165100</xdr:colOff>
      <xdr:row>39</xdr:row>
      <xdr:rowOff>13609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59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30136</xdr:rowOff>
    </xdr:from>
    <xdr:ext cx="469744"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10428" y="637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87332</xdr:rowOff>
    </xdr:from>
    <xdr:to>
      <xdr:col>98</xdr:col>
      <xdr:colOff>38100</xdr:colOff>
      <xdr:row>39</xdr:row>
      <xdr:rowOff>17482</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60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34009</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377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55220</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570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a:extLst>
            <a:ext uri="{FF2B5EF4-FFF2-40B4-BE49-F238E27FC236}">
              <a16:creationId xmlns:a16="http://schemas.microsoft.com/office/drawing/2014/main" id="{00000000-0008-0000-0700-00001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a:extLst>
            <a:ext uri="{FF2B5EF4-FFF2-40B4-BE49-F238E27FC236}">
              <a16:creationId xmlns:a16="http://schemas.microsoft.com/office/drawing/2014/main" id="{00000000-0008-0000-0700-00001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a:extLst>
            <a:ext uri="{FF2B5EF4-FFF2-40B4-BE49-F238E27FC236}">
              <a16:creationId xmlns:a16="http://schemas.microsoft.com/office/drawing/2014/main" id="{00000000-0008-0000-0700-00001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a:extLst>
            <a:ext uri="{FF2B5EF4-FFF2-40B4-BE49-F238E27FC236}">
              <a16:creationId xmlns:a16="http://schemas.microsoft.com/office/drawing/2014/main" id="{00000000-0008-0000-0700-00002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５年度の各目的別歳出は、一部費目において前年度よりも増加しているものの、全体的には類似団体内平均値に比べて低い水準で推移しており、村税をはじめとする自主財源や財政力指数が低下する厳しい状況の中で、効率的な財政運営を行うことができ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・民生費は住民税非課税世帯等臨時特別給付金事業を実施したことにより、増加している。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・農林水産業費は、農産物直売所撤去工事を実施したことにより、増加している。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・消防費は令和５年度に備蓄倉庫等整備事業を実施したことにより、増加している。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・災害復旧費は、令和４年度については発生しなかったが、令和５年度は大雨により被災した村道等の復旧事業を実施したため、増加している。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年度に過疎地域と公示されてから交付税算入率が高く、財政上メリットがある過疎対策事業債を積極的に活用しているため、年々増加傾向にある。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・令和５年度以降は、金剛山ロープウェイ撤去工事や老朽化した施設等の更新を控えており、一部費目において今後水準は増加する見込み。</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大阪府千早赤阪村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Ｐゴシック" panose="020B0600070205080204" pitchFamily="50" charset="-128"/>
              <a:ea typeface="ＭＳ Ｐゴシック" panose="020B0600070205080204" pitchFamily="50" charset="-128"/>
            </a:rPr>
            <a:t>　</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財政調整基金残高は、令和元年度に収支不足分を補うため</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150</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百万円を取り崩したが、その後は取崩しを行っていない。</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令和４年度の実質収支額（標準財政規模比）が例年よりも減少しているが、これは決算規模が大きくなったものの、特定財源を活用したことが主な要因である。</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今後も適切な財源の確保と歳出の精査により、健全な行財政運営に努めていく。</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大阪府千早赤阪村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令和５年度において、各会計とも赤字額は発生していない。一般会計は</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8.34</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％であり、前年度に比べて</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4.92</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ポイント増加している。これは、実質収支額が増加したことによるものである。</a:t>
          </a: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今後も、収支均衡を図り、健全な財政運営に努めていく。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大阪府千早赤阪村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令和５年度の実質公債費比率は、早期健全化基準</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を大幅に下回る</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7.2</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％であり、令和４年度から</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ポイント減少した。</a:t>
          </a: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実質公債費比率の分子は、元利償還金や公営企業債の元利償還金に対する繰入金が前年度より減額したこと、算入公債費等が前年度より増額したことにより、</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38</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百万円減少した。</a:t>
          </a: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年度に過疎地域の公示を受け、積極的に過疎対策事業債を発行しているが、新規借入と償還のバランスに注視しながら、地方債に頼りすぎない健全な財政運営に努める。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大阪府千早赤阪村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令和５年度の将来負担比率は、例年に続きマイナス値となり、早期健全化基準</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(350</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を大幅に下回った。　　</a:t>
          </a: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将来負担比率の分子は</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277</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百万円増加しているが、充当可能基金が減少したことが主な要因である。</a:t>
          </a:r>
        </a:p>
        <a:p>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　今後見込まれる個別施設計画に基づく各施設の統廃合・改修や金剛山ロープウェイ撤去工事には、地方債や公共施設等整備基金</a:t>
          </a:r>
          <a:r>
            <a:rPr kumimoji="1" lang="ja-JP" altLang="en-US" sz="1400">
              <a:latin typeface="ＭＳ Ｐゴシック" panose="020B0600070205080204" pitchFamily="50" charset="-128"/>
              <a:ea typeface="ＭＳ Ｐゴシック" panose="020B0600070205080204" pitchFamily="50" charset="-128"/>
            </a:rPr>
            <a:t>を活用する予定であることから、将来負担額の悪化が見込まれる。</a:t>
          </a:r>
        </a:p>
        <a:p>
          <a:r>
            <a:rPr kumimoji="1" lang="ja-JP" altLang="en-US" sz="1400">
              <a:latin typeface="ＭＳ Ｐゴシック" panose="020B0600070205080204" pitchFamily="50" charset="-128"/>
              <a:ea typeface="ＭＳ Ｐゴシック" panose="020B0600070205080204" pitchFamily="50" charset="-128"/>
            </a:rPr>
            <a:t>　今後は、地方債の発行と償還のバランスを考え、将来の負担に備えた財政運営に努める。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大阪府千早赤阪村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・令和５年度の基金残高は、普通会計で</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2,443</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百万円となっており、前年度から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百万円の増加となっている。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・歳入歳出差額を積み立てたことにより財政調整基金が大幅に増加したことが主な要因である。</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・ロープウェイの廃止、公共施設の老朽化対策など、今後の財政需要の増大にも適切に対応していけるように一定額を確保していくことを予定している。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公共施設等整備基金  ：村の庁舎及び公の施設の整備に充当。</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ふるさと応援基金　　：ふるさと納税制度を活用して寄せられた寄附金を村の活性化等応援事業に充当。</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教育施設整備基金　  ：村の学校教育施設の整備に充当。</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退職手当基金　　　　：職員の退職手当に充当</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森林環境譲与税基金  ：木材利用の促進や普及啓発等の森林整備及びその促進に必要な事業に充当。</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公共施設等整備基金  ：新庁舎整備事業への充当により、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74</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百万円を取り崩したことによる減少。</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ふるさと応援基金　　：寄附金事業に係る経費や応援事業への充当により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26</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百万円を取り崩した一方、寄附金を</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7</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百万円積み立てた。</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退職手当基金　　　　：役職定年者が勤務の継続を希望したことにより、予定していた退職手当を積み立てたことによる増加。</a:t>
          </a: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森林環境譲与税基金  ：森林環境整備事業へ</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14</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百万円取り崩した一方で、森林環境譲与税や基金利息を</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13</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百万円積み立てたことによる</a:t>
          </a: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増加。</a:t>
          </a: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公共施設等整備基金　：ロープウェイの廃止、公共施設の老朽化対策などに対し基金を活用することから、今後は残高が減少していく</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見込み。</a:t>
          </a: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ふるさと応援基金　　：積み立てた寄附金を応援事業の財源として積極的に活用していく。また、寄附金額が年々減少しており、ふるさ</a:t>
          </a: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と応援寄附金事業の見直しが必要。</a:t>
          </a: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教育施設整備基金　　：学校整備の財源として必要に応じて活用していく。</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退職手当基金　　　　：今後退職者数が増加する見込みであり、財政収支の平準化を図るために活用していく。</a:t>
          </a: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森林環境譲与税基金  ：森林整備事業等の財源として事業計画に沿って活用していく。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・令和５年度に増加しているのは、歳入歳出差</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152</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百万円を積み立てたことが主な要因である。</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・令和４年度に増加しているのは、歳入歳出差額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百万円を積み立てたことが主な要因である。</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・令和３年度に増加しているのは、歳入歳出差額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百万円を積み立てたことが主な要因である。</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近年は災害などの不測の事態に対する迅速かつ柔軟な対応が求められている中、本村においてはロープウェイの廃止、公共施設の老朽化対策などの財政需要の拡大が見込まれるため、今後も決算剰余金などを継続的に積み立てを行っていく方針。</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・令和５年度に減少しているのは、繰上償還に</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7</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百万円充当したためである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債費負担を抑制する観点からも基金を活用しながら起債残高を圧縮していく方針である。ただし、近年は国の金融緩和政策により金利低下局面にあることから、繰上償還による経済的メリットが享受できるかどうかを慎重に判断した上で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4063880</v>
      </c>
      <c r="BO4" s="449"/>
      <c r="BP4" s="449"/>
      <c r="BQ4" s="449"/>
      <c r="BR4" s="449"/>
      <c r="BS4" s="449"/>
      <c r="BT4" s="449"/>
      <c r="BU4" s="450"/>
      <c r="BV4" s="448">
        <v>4205200</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8.3000000000000007</v>
      </c>
      <c r="CU4" s="589"/>
      <c r="CV4" s="589"/>
      <c r="CW4" s="589"/>
      <c r="CX4" s="589"/>
      <c r="CY4" s="589"/>
      <c r="CZ4" s="589"/>
      <c r="DA4" s="590"/>
      <c r="DB4" s="588">
        <v>3.4</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3822483</v>
      </c>
      <c r="BO5" s="420"/>
      <c r="BP5" s="420"/>
      <c r="BQ5" s="420"/>
      <c r="BR5" s="420"/>
      <c r="BS5" s="420"/>
      <c r="BT5" s="420"/>
      <c r="BU5" s="421"/>
      <c r="BV5" s="419">
        <v>4120003</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76.099999999999994</v>
      </c>
      <c r="CU5" s="417"/>
      <c r="CV5" s="417"/>
      <c r="CW5" s="417"/>
      <c r="CX5" s="417"/>
      <c r="CY5" s="417"/>
      <c r="CZ5" s="417"/>
      <c r="DA5" s="418"/>
      <c r="DB5" s="416">
        <v>80.5</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241397</v>
      </c>
      <c r="BO6" s="420"/>
      <c r="BP6" s="420"/>
      <c r="BQ6" s="420"/>
      <c r="BR6" s="420"/>
      <c r="BS6" s="420"/>
      <c r="BT6" s="420"/>
      <c r="BU6" s="421"/>
      <c r="BV6" s="419">
        <v>85197</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76.099999999999994</v>
      </c>
      <c r="CU6" s="563"/>
      <c r="CV6" s="563"/>
      <c r="CW6" s="563"/>
      <c r="CX6" s="563"/>
      <c r="CY6" s="563"/>
      <c r="CZ6" s="563"/>
      <c r="DA6" s="564"/>
      <c r="DB6" s="562">
        <v>80.5</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45603</v>
      </c>
      <c r="BO7" s="420"/>
      <c r="BP7" s="420"/>
      <c r="BQ7" s="420"/>
      <c r="BR7" s="420"/>
      <c r="BS7" s="420"/>
      <c r="BT7" s="420"/>
      <c r="BU7" s="421"/>
      <c r="BV7" s="419">
        <v>8114</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2346003</v>
      </c>
      <c r="CU7" s="420"/>
      <c r="CV7" s="420"/>
      <c r="CW7" s="420"/>
      <c r="CX7" s="420"/>
      <c r="CY7" s="420"/>
      <c r="CZ7" s="420"/>
      <c r="DA7" s="421"/>
      <c r="DB7" s="419">
        <v>2250627</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104</v>
      </c>
      <c r="AV8" s="478"/>
      <c r="AW8" s="478"/>
      <c r="AX8" s="478"/>
      <c r="AY8" s="433" t="s">
        <v>105</v>
      </c>
      <c r="AZ8" s="434"/>
      <c r="BA8" s="434"/>
      <c r="BB8" s="434"/>
      <c r="BC8" s="434"/>
      <c r="BD8" s="434"/>
      <c r="BE8" s="434"/>
      <c r="BF8" s="434"/>
      <c r="BG8" s="434"/>
      <c r="BH8" s="434"/>
      <c r="BI8" s="434"/>
      <c r="BJ8" s="434"/>
      <c r="BK8" s="434"/>
      <c r="BL8" s="434"/>
      <c r="BM8" s="435"/>
      <c r="BN8" s="419">
        <v>195794</v>
      </c>
      <c r="BO8" s="420"/>
      <c r="BP8" s="420"/>
      <c r="BQ8" s="420"/>
      <c r="BR8" s="420"/>
      <c r="BS8" s="420"/>
      <c r="BT8" s="420"/>
      <c r="BU8" s="421"/>
      <c r="BV8" s="419">
        <v>77083</v>
      </c>
      <c r="BW8" s="420"/>
      <c r="BX8" s="420"/>
      <c r="BY8" s="420"/>
      <c r="BZ8" s="420"/>
      <c r="CA8" s="420"/>
      <c r="CB8" s="420"/>
      <c r="CC8" s="421"/>
      <c r="CD8" s="459" t="s">
        <v>106</v>
      </c>
      <c r="CE8" s="379"/>
      <c r="CF8" s="379"/>
      <c r="CG8" s="379"/>
      <c r="CH8" s="379"/>
      <c r="CI8" s="379"/>
      <c r="CJ8" s="379"/>
      <c r="CK8" s="379"/>
      <c r="CL8" s="379"/>
      <c r="CM8" s="379"/>
      <c r="CN8" s="379"/>
      <c r="CO8" s="379"/>
      <c r="CP8" s="379"/>
      <c r="CQ8" s="379"/>
      <c r="CR8" s="379"/>
      <c r="CS8" s="460"/>
      <c r="CT8" s="522">
        <v>0.25</v>
      </c>
      <c r="CU8" s="523"/>
      <c r="CV8" s="523"/>
      <c r="CW8" s="523"/>
      <c r="CX8" s="523"/>
      <c r="CY8" s="523"/>
      <c r="CZ8" s="523"/>
      <c r="DA8" s="524"/>
      <c r="DB8" s="522">
        <v>0.26</v>
      </c>
      <c r="DC8" s="523"/>
      <c r="DD8" s="523"/>
      <c r="DE8" s="523"/>
      <c r="DF8" s="523"/>
      <c r="DG8" s="523"/>
      <c r="DH8" s="523"/>
      <c r="DI8" s="524"/>
    </row>
    <row r="9" spans="1:119" ht="18.75" customHeight="1" thickBot="1" x14ac:dyDescent="0.2">
      <c r="A9" s="181"/>
      <c r="B9" s="551" t="s">
        <v>107</v>
      </c>
      <c r="C9" s="552"/>
      <c r="D9" s="552"/>
      <c r="E9" s="552"/>
      <c r="F9" s="552"/>
      <c r="G9" s="552"/>
      <c r="H9" s="552"/>
      <c r="I9" s="552"/>
      <c r="J9" s="552"/>
      <c r="K9" s="470"/>
      <c r="L9" s="553" t="s">
        <v>108</v>
      </c>
      <c r="M9" s="554"/>
      <c r="N9" s="554"/>
      <c r="O9" s="554"/>
      <c r="P9" s="554"/>
      <c r="Q9" s="555"/>
      <c r="R9" s="556">
        <v>4909</v>
      </c>
      <c r="S9" s="557"/>
      <c r="T9" s="557"/>
      <c r="U9" s="557"/>
      <c r="V9" s="558"/>
      <c r="W9" s="488" t="s">
        <v>109</v>
      </c>
      <c r="X9" s="489"/>
      <c r="Y9" s="489"/>
      <c r="Z9" s="489"/>
      <c r="AA9" s="489"/>
      <c r="AB9" s="489"/>
      <c r="AC9" s="489"/>
      <c r="AD9" s="489"/>
      <c r="AE9" s="489"/>
      <c r="AF9" s="489"/>
      <c r="AG9" s="489"/>
      <c r="AH9" s="489"/>
      <c r="AI9" s="489"/>
      <c r="AJ9" s="489"/>
      <c r="AK9" s="489"/>
      <c r="AL9" s="559"/>
      <c r="AM9" s="476" t="s">
        <v>110</v>
      </c>
      <c r="AN9" s="376"/>
      <c r="AO9" s="376"/>
      <c r="AP9" s="376"/>
      <c r="AQ9" s="376"/>
      <c r="AR9" s="376"/>
      <c r="AS9" s="376"/>
      <c r="AT9" s="377"/>
      <c r="AU9" s="477" t="s">
        <v>90</v>
      </c>
      <c r="AV9" s="478"/>
      <c r="AW9" s="478"/>
      <c r="AX9" s="478"/>
      <c r="AY9" s="433" t="s">
        <v>111</v>
      </c>
      <c r="AZ9" s="434"/>
      <c r="BA9" s="434"/>
      <c r="BB9" s="434"/>
      <c r="BC9" s="434"/>
      <c r="BD9" s="434"/>
      <c r="BE9" s="434"/>
      <c r="BF9" s="434"/>
      <c r="BG9" s="434"/>
      <c r="BH9" s="434"/>
      <c r="BI9" s="434"/>
      <c r="BJ9" s="434"/>
      <c r="BK9" s="434"/>
      <c r="BL9" s="434"/>
      <c r="BM9" s="435"/>
      <c r="BN9" s="419">
        <v>118711</v>
      </c>
      <c r="BO9" s="420"/>
      <c r="BP9" s="420"/>
      <c r="BQ9" s="420"/>
      <c r="BR9" s="420"/>
      <c r="BS9" s="420"/>
      <c r="BT9" s="420"/>
      <c r="BU9" s="421"/>
      <c r="BV9" s="419">
        <v>-28631</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13.2</v>
      </c>
      <c r="CU9" s="417"/>
      <c r="CV9" s="417"/>
      <c r="CW9" s="417"/>
      <c r="CX9" s="417"/>
      <c r="CY9" s="417"/>
      <c r="CZ9" s="417"/>
      <c r="DA9" s="418"/>
      <c r="DB9" s="416">
        <v>13.7</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113</v>
      </c>
      <c r="M10" s="376"/>
      <c r="N10" s="376"/>
      <c r="O10" s="376"/>
      <c r="P10" s="376"/>
      <c r="Q10" s="377"/>
      <c r="R10" s="372">
        <v>5378</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104</v>
      </c>
      <c r="AV10" s="478"/>
      <c r="AW10" s="478"/>
      <c r="AX10" s="478"/>
      <c r="AY10" s="433" t="s">
        <v>115</v>
      </c>
      <c r="AZ10" s="434"/>
      <c r="BA10" s="434"/>
      <c r="BB10" s="434"/>
      <c r="BC10" s="434"/>
      <c r="BD10" s="434"/>
      <c r="BE10" s="434"/>
      <c r="BF10" s="434"/>
      <c r="BG10" s="434"/>
      <c r="BH10" s="434"/>
      <c r="BI10" s="434"/>
      <c r="BJ10" s="434"/>
      <c r="BK10" s="434"/>
      <c r="BL10" s="434"/>
      <c r="BM10" s="435"/>
      <c r="BN10" s="419">
        <v>152469</v>
      </c>
      <c r="BO10" s="420"/>
      <c r="BP10" s="420"/>
      <c r="BQ10" s="420"/>
      <c r="BR10" s="420"/>
      <c r="BS10" s="420"/>
      <c r="BT10" s="420"/>
      <c r="BU10" s="421"/>
      <c r="BV10" s="419">
        <v>54101</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7160</v>
      </c>
      <c r="BO11" s="420"/>
      <c r="BP11" s="420"/>
      <c r="BQ11" s="420"/>
      <c r="BR11" s="420"/>
      <c r="BS11" s="420"/>
      <c r="BT11" s="420"/>
      <c r="BU11" s="421"/>
      <c r="BV11" s="419">
        <v>23372</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4782</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4757</v>
      </c>
      <c r="S13" s="507"/>
      <c r="T13" s="507"/>
      <c r="U13" s="507"/>
      <c r="V13" s="508"/>
      <c r="W13" s="509" t="s">
        <v>131</v>
      </c>
      <c r="X13" s="405"/>
      <c r="Y13" s="405"/>
      <c r="Z13" s="405"/>
      <c r="AA13" s="405"/>
      <c r="AB13" s="406"/>
      <c r="AC13" s="372">
        <v>154</v>
      </c>
      <c r="AD13" s="373"/>
      <c r="AE13" s="373"/>
      <c r="AF13" s="373"/>
      <c r="AG13" s="374"/>
      <c r="AH13" s="372">
        <v>152</v>
      </c>
      <c r="AI13" s="373"/>
      <c r="AJ13" s="373"/>
      <c r="AK13" s="373"/>
      <c r="AL13" s="432"/>
      <c r="AM13" s="476" t="s">
        <v>132</v>
      </c>
      <c r="AN13" s="376"/>
      <c r="AO13" s="376"/>
      <c r="AP13" s="376"/>
      <c r="AQ13" s="376"/>
      <c r="AR13" s="376"/>
      <c r="AS13" s="376"/>
      <c r="AT13" s="377"/>
      <c r="AU13" s="477" t="s">
        <v>104</v>
      </c>
      <c r="AV13" s="478"/>
      <c r="AW13" s="478"/>
      <c r="AX13" s="478"/>
      <c r="AY13" s="433" t="s">
        <v>133</v>
      </c>
      <c r="AZ13" s="434"/>
      <c r="BA13" s="434"/>
      <c r="BB13" s="434"/>
      <c r="BC13" s="434"/>
      <c r="BD13" s="434"/>
      <c r="BE13" s="434"/>
      <c r="BF13" s="434"/>
      <c r="BG13" s="434"/>
      <c r="BH13" s="434"/>
      <c r="BI13" s="434"/>
      <c r="BJ13" s="434"/>
      <c r="BK13" s="434"/>
      <c r="BL13" s="434"/>
      <c r="BM13" s="435"/>
      <c r="BN13" s="419">
        <v>278340</v>
      </c>
      <c r="BO13" s="420"/>
      <c r="BP13" s="420"/>
      <c r="BQ13" s="420"/>
      <c r="BR13" s="420"/>
      <c r="BS13" s="420"/>
      <c r="BT13" s="420"/>
      <c r="BU13" s="421"/>
      <c r="BV13" s="419">
        <v>48842</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7.2</v>
      </c>
      <c r="CU13" s="417"/>
      <c r="CV13" s="417"/>
      <c r="CW13" s="417"/>
      <c r="CX13" s="417"/>
      <c r="CY13" s="417"/>
      <c r="CZ13" s="417"/>
      <c r="DA13" s="418"/>
      <c r="DB13" s="416">
        <v>8</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4893</v>
      </c>
      <c r="S14" s="507"/>
      <c r="T14" s="507"/>
      <c r="U14" s="507"/>
      <c r="V14" s="508"/>
      <c r="W14" s="510"/>
      <c r="X14" s="408"/>
      <c r="Y14" s="408"/>
      <c r="Z14" s="408"/>
      <c r="AA14" s="408"/>
      <c r="AB14" s="409"/>
      <c r="AC14" s="499">
        <v>7.7</v>
      </c>
      <c r="AD14" s="500"/>
      <c r="AE14" s="500"/>
      <c r="AF14" s="500"/>
      <c r="AG14" s="501"/>
      <c r="AH14" s="499">
        <v>6.8</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4868</v>
      </c>
      <c r="S15" s="507"/>
      <c r="T15" s="507"/>
      <c r="U15" s="507"/>
      <c r="V15" s="508"/>
      <c r="W15" s="509" t="s">
        <v>137</v>
      </c>
      <c r="X15" s="405"/>
      <c r="Y15" s="405"/>
      <c r="Z15" s="405"/>
      <c r="AA15" s="405"/>
      <c r="AB15" s="406"/>
      <c r="AC15" s="372">
        <v>503</v>
      </c>
      <c r="AD15" s="373"/>
      <c r="AE15" s="373"/>
      <c r="AF15" s="373"/>
      <c r="AG15" s="374"/>
      <c r="AH15" s="372">
        <v>580</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534153</v>
      </c>
      <c r="BO15" s="449"/>
      <c r="BP15" s="449"/>
      <c r="BQ15" s="449"/>
      <c r="BR15" s="449"/>
      <c r="BS15" s="449"/>
      <c r="BT15" s="449"/>
      <c r="BU15" s="450"/>
      <c r="BV15" s="448">
        <v>515819</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25.1</v>
      </c>
      <c r="AD16" s="500"/>
      <c r="AE16" s="500"/>
      <c r="AF16" s="500"/>
      <c r="AG16" s="501"/>
      <c r="AH16" s="499">
        <v>26.1</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2150876</v>
      </c>
      <c r="BO16" s="420"/>
      <c r="BP16" s="420"/>
      <c r="BQ16" s="420"/>
      <c r="BR16" s="420"/>
      <c r="BS16" s="420"/>
      <c r="BT16" s="420"/>
      <c r="BU16" s="421"/>
      <c r="BV16" s="419">
        <v>2101885</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141</v>
      </c>
      <c r="S17" s="497"/>
      <c r="T17" s="497"/>
      <c r="U17" s="497"/>
      <c r="V17" s="498"/>
      <c r="W17" s="509" t="s">
        <v>144</v>
      </c>
      <c r="X17" s="405"/>
      <c r="Y17" s="405"/>
      <c r="Z17" s="405"/>
      <c r="AA17" s="405"/>
      <c r="AB17" s="406"/>
      <c r="AC17" s="372">
        <v>1348</v>
      </c>
      <c r="AD17" s="373"/>
      <c r="AE17" s="373"/>
      <c r="AF17" s="373"/>
      <c r="AG17" s="374"/>
      <c r="AH17" s="372">
        <v>1494</v>
      </c>
      <c r="AI17" s="373"/>
      <c r="AJ17" s="373"/>
      <c r="AK17" s="373"/>
      <c r="AL17" s="432"/>
      <c r="AM17" s="476"/>
      <c r="AN17" s="376"/>
      <c r="AO17" s="376"/>
      <c r="AP17" s="376"/>
      <c r="AQ17" s="376"/>
      <c r="AR17" s="376"/>
      <c r="AS17" s="376"/>
      <c r="AT17" s="377"/>
      <c r="AU17" s="477"/>
      <c r="AV17" s="478"/>
      <c r="AW17" s="478"/>
      <c r="AX17" s="478"/>
      <c r="AY17" s="433" t="s">
        <v>145</v>
      </c>
      <c r="AZ17" s="434"/>
      <c r="BA17" s="434"/>
      <c r="BB17" s="434"/>
      <c r="BC17" s="434"/>
      <c r="BD17" s="434"/>
      <c r="BE17" s="434"/>
      <c r="BF17" s="434"/>
      <c r="BG17" s="434"/>
      <c r="BH17" s="434"/>
      <c r="BI17" s="434"/>
      <c r="BJ17" s="434"/>
      <c r="BK17" s="434"/>
      <c r="BL17" s="434"/>
      <c r="BM17" s="435"/>
      <c r="BN17" s="419">
        <v>663770</v>
      </c>
      <c r="BO17" s="420"/>
      <c r="BP17" s="420"/>
      <c r="BQ17" s="420"/>
      <c r="BR17" s="420"/>
      <c r="BS17" s="420"/>
      <c r="BT17" s="420"/>
      <c r="BU17" s="421"/>
      <c r="BV17" s="419">
        <v>640648</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146</v>
      </c>
      <c r="C18" s="470"/>
      <c r="D18" s="470"/>
      <c r="E18" s="471"/>
      <c r="F18" s="471"/>
      <c r="G18" s="471"/>
      <c r="H18" s="471"/>
      <c r="I18" s="471"/>
      <c r="J18" s="471"/>
      <c r="K18" s="471"/>
      <c r="L18" s="472">
        <v>37.299999999999997</v>
      </c>
      <c r="M18" s="472"/>
      <c r="N18" s="472"/>
      <c r="O18" s="472"/>
      <c r="P18" s="472"/>
      <c r="Q18" s="472"/>
      <c r="R18" s="473"/>
      <c r="S18" s="473"/>
      <c r="T18" s="473"/>
      <c r="U18" s="473"/>
      <c r="V18" s="474"/>
      <c r="W18" s="490"/>
      <c r="X18" s="491"/>
      <c r="Y18" s="491"/>
      <c r="Z18" s="491"/>
      <c r="AA18" s="491"/>
      <c r="AB18" s="515"/>
      <c r="AC18" s="389">
        <v>67.2</v>
      </c>
      <c r="AD18" s="390"/>
      <c r="AE18" s="390"/>
      <c r="AF18" s="390"/>
      <c r="AG18" s="475"/>
      <c r="AH18" s="389">
        <v>67.099999999999994</v>
      </c>
      <c r="AI18" s="390"/>
      <c r="AJ18" s="390"/>
      <c r="AK18" s="390"/>
      <c r="AL18" s="391"/>
      <c r="AM18" s="476"/>
      <c r="AN18" s="376"/>
      <c r="AO18" s="376"/>
      <c r="AP18" s="376"/>
      <c r="AQ18" s="376"/>
      <c r="AR18" s="376"/>
      <c r="AS18" s="376"/>
      <c r="AT18" s="377"/>
      <c r="AU18" s="477"/>
      <c r="AV18" s="478"/>
      <c r="AW18" s="478"/>
      <c r="AX18" s="478"/>
      <c r="AY18" s="433" t="s">
        <v>147</v>
      </c>
      <c r="AZ18" s="434"/>
      <c r="BA18" s="434"/>
      <c r="BB18" s="434"/>
      <c r="BC18" s="434"/>
      <c r="BD18" s="434"/>
      <c r="BE18" s="434"/>
      <c r="BF18" s="434"/>
      <c r="BG18" s="434"/>
      <c r="BH18" s="434"/>
      <c r="BI18" s="434"/>
      <c r="BJ18" s="434"/>
      <c r="BK18" s="434"/>
      <c r="BL18" s="434"/>
      <c r="BM18" s="435"/>
      <c r="BN18" s="419">
        <v>1779998</v>
      </c>
      <c r="BO18" s="420"/>
      <c r="BP18" s="420"/>
      <c r="BQ18" s="420"/>
      <c r="BR18" s="420"/>
      <c r="BS18" s="420"/>
      <c r="BT18" s="420"/>
      <c r="BU18" s="421"/>
      <c r="BV18" s="419">
        <v>1821674</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148</v>
      </c>
      <c r="C19" s="470"/>
      <c r="D19" s="470"/>
      <c r="E19" s="471"/>
      <c r="F19" s="471"/>
      <c r="G19" s="471"/>
      <c r="H19" s="471"/>
      <c r="I19" s="471"/>
      <c r="J19" s="471"/>
      <c r="K19" s="471"/>
      <c r="L19" s="479">
        <v>132</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149</v>
      </c>
      <c r="AZ19" s="434"/>
      <c r="BA19" s="434"/>
      <c r="BB19" s="434"/>
      <c r="BC19" s="434"/>
      <c r="BD19" s="434"/>
      <c r="BE19" s="434"/>
      <c r="BF19" s="434"/>
      <c r="BG19" s="434"/>
      <c r="BH19" s="434"/>
      <c r="BI19" s="434"/>
      <c r="BJ19" s="434"/>
      <c r="BK19" s="434"/>
      <c r="BL19" s="434"/>
      <c r="BM19" s="435"/>
      <c r="BN19" s="419">
        <v>2756333</v>
      </c>
      <c r="BO19" s="420"/>
      <c r="BP19" s="420"/>
      <c r="BQ19" s="420"/>
      <c r="BR19" s="420"/>
      <c r="BS19" s="420"/>
      <c r="BT19" s="420"/>
      <c r="BU19" s="421"/>
      <c r="BV19" s="419">
        <v>2832358</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150</v>
      </c>
      <c r="C20" s="470"/>
      <c r="D20" s="470"/>
      <c r="E20" s="471"/>
      <c r="F20" s="471"/>
      <c r="G20" s="471"/>
      <c r="H20" s="471"/>
      <c r="I20" s="471"/>
      <c r="J20" s="471"/>
      <c r="K20" s="471"/>
      <c r="L20" s="479">
        <v>1944</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151</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152</v>
      </c>
      <c r="C22" s="396"/>
      <c r="D22" s="397"/>
      <c r="E22" s="404" t="s">
        <v>1</v>
      </c>
      <c r="F22" s="405"/>
      <c r="G22" s="405"/>
      <c r="H22" s="405"/>
      <c r="I22" s="405"/>
      <c r="J22" s="405"/>
      <c r="K22" s="406"/>
      <c r="L22" s="404" t="s">
        <v>153</v>
      </c>
      <c r="M22" s="405"/>
      <c r="N22" s="405"/>
      <c r="O22" s="405"/>
      <c r="P22" s="406"/>
      <c r="Q22" s="410" t="s">
        <v>154</v>
      </c>
      <c r="R22" s="411"/>
      <c r="S22" s="411"/>
      <c r="T22" s="411"/>
      <c r="U22" s="411"/>
      <c r="V22" s="412"/>
      <c r="W22" s="461" t="s">
        <v>155</v>
      </c>
      <c r="X22" s="396"/>
      <c r="Y22" s="397"/>
      <c r="Z22" s="404" t="s">
        <v>1</v>
      </c>
      <c r="AA22" s="405"/>
      <c r="AB22" s="405"/>
      <c r="AC22" s="405"/>
      <c r="AD22" s="405"/>
      <c r="AE22" s="405"/>
      <c r="AF22" s="405"/>
      <c r="AG22" s="406"/>
      <c r="AH22" s="422" t="s">
        <v>156</v>
      </c>
      <c r="AI22" s="405"/>
      <c r="AJ22" s="405"/>
      <c r="AK22" s="405"/>
      <c r="AL22" s="406"/>
      <c r="AM22" s="422" t="s">
        <v>157</v>
      </c>
      <c r="AN22" s="423"/>
      <c r="AO22" s="423"/>
      <c r="AP22" s="423"/>
      <c r="AQ22" s="423"/>
      <c r="AR22" s="424"/>
      <c r="AS22" s="410" t="s">
        <v>154</v>
      </c>
      <c r="AT22" s="411"/>
      <c r="AU22" s="411"/>
      <c r="AV22" s="411"/>
      <c r="AW22" s="411"/>
      <c r="AX22" s="428"/>
      <c r="AY22" s="445" t="s">
        <v>158</v>
      </c>
      <c r="AZ22" s="446"/>
      <c r="BA22" s="446"/>
      <c r="BB22" s="446"/>
      <c r="BC22" s="446"/>
      <c r="BD22" s="446"/>
      <c r="BE22" s="446"/>
      <c r="BF22" s="446"/>
      <c r="BG22" s="446"/>
      <c r="BH22" s="446"/>
      <c r="BI22" s="446"/>
      <c r="BJ22" s="446"/>
      <c r="BK22" s="446"/>
      <c r="BL22" s="446"/>
      <c r="BM22" s="447"/>
      <c r="BN22" s="448">
        <v>3692906</v>
      </c>
      <c r="BO22" s="449"/>
      <c r="BP22" s="449"/>
      <c r="BQ22" s="449"/>
      <c r="BR22" s="449"/>
      <c r="BS22" s="449"/>
      <c r="BT22" s="449"/>
      <c r="BU22" s="450"/>
      <c r="BV22" s="448">
        <v>3520804</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159</v>
      </c>
      <c r="AZ23" s="434"/>
      <c r="BA23" s="434"/>
      <c r="BB23" s="434"/>
      <c r="BC23" s="434"/>
      <c r="BD23" s="434"/>
      <c r="BE23" s="434"/>
      <c r="BF23" s="434"/>
      <c r="BG23" s="434"/>
      <c r="BH23" s="434"/>
      <c r="BI23" s="434"/>
      <c r="BJ23" s="434"/>
      <c r="BK23" s="434"/>
      <c r="BL23" s="434"/>
      <c r="BM23" s="435"/>
      <c r="BN23" s="419">
        <v>3563387</v>
      </c>
      <c r="BO23" s="420"/>
      <c r="BP23" s="420"/>
      <c r="BQ23" s="420"/>
      <c r="BR23" s="420"/>
      <c r="BS23" s="420"/>
      <c r="BT23" s="420"/>
      <c r="BU23" s="421"/>
      <c r="BV23" s="419">
        <v>3326114</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160</v>
      </c>
      <c r="F24" s="376"/>
      <c r="G24" s="376"/>
      <c r="H24" s="376"/>
      <c r="I24" s="376"/>
      <c r="J24" s="376"/>
      <c r="K24" s="377"/>
      <c r="L24" s="372">
        <v>1</v>
      </c>
      <c r="M24" s="373"/>
      <c r="N24" s="373"/>
      <c r="O24" s="373"/>
      <c r="P24" s="374"/>
      <c r="Q24" s="372">
        <v>7500</v>
      </c>
      <c r="R24" s="373"/>
      <c r="S24" s="373"/>
      <c r="T24" s="373"/>
      <c r="U24" s="373"/>
      <c r="V24" s="374"/>
      <c r="W24" s="462"/>
      <c r="X24" s="399"/>
      <c r="Y24" s="400"/>
      <c r="Z24" s="375" t="s">
        <v>161</v>
      </c>
      <c r="AA24" s="376"/>
      <c r="AB24" s="376"/>
      <c r="AC24" s="376"/>
      <c r="AD24" s="376"/>
      <c r="AE24" s="376"/>
      <c r="AF24" s="376"/>
      <c r="AG24" s="377"/>
      <c r="AH24" s="372">
        <v>73</v>
      </c>
      <c r="AI24" s="373"/>
      <c r="AJ24" s="373"/>
      <c r="AK24" s="373"/>
      <c r="AL24" s="374"/>
      <c r="AM24" s="372">
        <v>224548</v>
      </c>
      <c r="AN24" s="373"/>
      <c r="AO24" s="373"/>
      <c r="AP24" s="373"/>
      <c r="AQ24" s="373"/>
      <c r="AR24" s="374"/>
      <c r="AS24" s="372">
        <v>3076</v>
      </c>
      <c r="AT24" s="373"/>
      <c r="AU24" s="373"/>
      <c r="AV24" s="373"/>
      <c r="AW24" s="373"/>
      <c r="AX24" s="432"/>
      <c r="AY24" s="392" t="s">
        <v>162</v>
      </c>
      <c r="AZ24" s="393"/>
      <c r="BA24" s="393"/>
      <c r="BB24" s="393"/>
      <c r="BC24" s="393"/>
      <c r="BD24" s="393"/>
      <c r="BE24" s="393"/>
      <c r="BF24" s="393"/>
      <c r="BG24" s="393"/>
      <c r="BH24" s="393"/>
      <c r="BI24" s="393"/>
      <c r="BJ24" s="393"/>
      <c r="BK24" s="393"/>
      <c r="BL24" s="393"/>
      <c r="BM24" s="394"/>
      <c r="BN24" s="419">
        <v>2667373</v>
      </c>
      <c r="BO24" s="420"/>
      <c r="BP24" s="420"/>
      <c r="BQ24" s="420"/>
      <c r="BR24" s="420"/>
      <c r="BS24" s="420"/>
      <c r="BT24" s="420"/>
      <c r="BU24" s="421"/>
      <c r="BV24" s="419">
        <v>2346646</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163</v>
      </c>
      <c r="F25" s="376"/>
      <c r="G25" s="376"/>
      <c r="H25" s="376"/>
      <c r="I25" s="376"/>
      <c r="J25" s="376"/>
      <c r="K25" s="377"/>
      <c r="L25" s="372">
        <v>1</v>
      </c>
      <c r="M25" s="373"/>
      <c r="N25" s="373"/>
      <c r="O25" s="373"/>
      <c r="P25" s="374"/>
      <c r="Q25" s="372">
        <v>6500</v>
      </c>
      <c r="R25" s="373"/>
      <c r="S25" s="373"/>
      <c r="T25" s="373"/>
      <c r="U25" s="373"/>
      <c r="V25" s="374"/>
      <c r="W25" s="462"/>
      <c r="X25" s="399"/>
      <c r="Y25" s="400"/>
      <c r="Z25" s="375" t="s">
        <v>164</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165</v>
      </c>
      <c r="AZ25" s="446"/>
      <c r="BA25" s="446"/>
      <c r="BB25" s="446"/>
      <c r="BC25" s="446"/>
      <c r="BD25" s="446"/>
      <c r="BE25" s="446"/>
      <c r="BF25" s="446"/>
      <c r="BG25" s="446"/>
      <c r="BH25" s="446"/>
      <c r="BI25" s="446"/>
      <c r="BJ25" s="446"/>
      <c r="BK25" s="446"/>
      <c r="BL25" s="446"/>
      <c r="BM25" s="447"/>
      <c r="BN25" s="448" t="s">
        <v>122</v>
      </c>
      <c r="BO25" s="449"/>
      <c r="BP25" s="449"/>
      <c r="BQ25" s="449"/>
      <c r="BR25" s="449"/>
      <c r="BS25" s="449"/>
      <c r="BT25" s="449"/>
      <c r="BU25" s="450"/>
      <c r="BV25" s="448">
        <v>852095</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166</v>
      </c>
      <c r="F26" s="376"/>
      <c r="G26" s="376"/>
      <c r="H26" s="376"/>
      <c r="I26" s="376"/>
      <c r="J26" s="376"/>
      <c r="K26" s="377"/>
      <c r="L26" s="372">
        <v>1</v>
      </c>
      <c r="M26" s="373"/>
      <c r="N26" s="373"/>
      <c r="O26" s="373"/>
      <c r="P26" s="374"/>
      <c r="Q26" s="372">
        <v>5600</v>
      </c>
      <c r="R26" s="373"/>
      <c r="S26" s="373"/>
      <c r="T26" s="373"/>
      <c r="U26" s="373"/>
      <c r="V26" s="374"/>
      <c r="W26" s="462"/>
      <c r="X26" s="399"/>
      <c r="Y26" s="400"/>
      <c r="Z26" s="375" t="s">
        <v>167</v>
      </c>
      <c r="AA26" s="430"/>
      <c r="AB26" s="430"/>
      <c r="AC26" s="430"/>
      <c r="AD26" s="430"/>
      <c r="AE26" s="430"/>
      <c r="AF26" s="430"/>
      <c r="AG26" s="431"/>
      <c r="AH26" s="372" t="s">
        <v>122</v>
      </c>
      <c r="AI26" s="373"/>
      <c r="AJ26" s="373"/>
      <c r="AK26" s="373"/>
      <c r="AL26" s="374"/>
      <c r="AM26" s="372" t="s">
        <v>122</v>
      </c>
      <c r="AN26" s="373"/>
      <c r="AO26" s="373"/>
      <c r="AP26" s="373"/>
      <c r="AQ26" s="373"/>
      <c r="AR26" s="374"/>
      <c r="AS26" s="372" t="s">
        <v>122</v>
      </c>
      <c r="AT26" s="373"/>
      <c r="AU26" s="373"/>
      <c r="AV26" s="373"/>
      <c r="AW26" s="373"/>
      <c r="AX26" s="432"/>
      <c r="AY26" s="459" t="s">
        <v>168</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169</v>
      </c>
      <c r="F27" s="376"/>
      <c r="G27" s="376"/>
      <c r="H27" s="376"/>
      <c r="I27" s="376"/>
      <c r="J27" s="376"/>
      <c r="K27" s="377"/>
      <c r="L27" s="372">
        <v>1</v>
      </c>
      <c r="M27" s="373"/>
      <c r="N27" s="373"/>
      <c r="O27" s="373"/>
      <c r="P27" s="374"/>
      <c r="Q27" s="372">
        <v>3500</v>
      </c>
      <c r="R27" s="373"/>
      <c r="S27" s="373"/>
      <c r="T27" s="373"/>
      <c r="U27" s="373"/>
      <c r="V27" s="374"/>
      <c r="W27" s="462"/>
      <c r="X27" s="399"/>
      <c r="Y27" s="400"/>
      <c r="Z27" s="375" t="s">
        <v>170</v>
      </c>
      <c r="AA27" s="376"/>
      <c r="AB27" s="376"/>
      <c r="AC27" s="376"/>
      <c r="AD27" s="376"/>
      <c r="AE27" s="376"/>
      <c r="AF27" s="376"/>
      <c r="AG27" s="377"/>
      <c r="AH27" s="372">
        <v>2</v>
      </c>
      <c r="AI27" s="373"/>
      <c r="AJ27" s="373"/>
      <c r="AK27" s="373"/>
      <c r="AL27" s="374"/>
      <c r="AM27" s="372" t="s">
        <v>171</v>
      </c>
      <c r="AN27" s="373"/>
      <c r="AO27" s="373"/>
      <c r="AP27" s="373"/>
      <c r="AQ27" s="373"/>
      <c r="AR27" s="374"/>
      <c r="AS27" s="372" t="s">
        <v>171</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3200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1255102</v>
      </c>
      <c r="BO28" s="449"/>
      <c r="BP28" s="449"/>
      <c r="BQ28" s="449"/>
      <c r="BR28" s="449"/>
      <c r="BS28" s="449"/>
      <c r="BT28" s="449"/>
      <c r="BU28" s="450"/>
      <c r="BV28" s="448">
        <v>1102632</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5</v>
      </c>
      <c r="M29" s="373"/>
      <c r="N29" s="373"/>
      <c r="O29" s="373"/>
      <c r="P29" s="374"/>
      <c r="Q29" s="372">
        <v>3000</v>
      </c>
      <c r="R29" s="373"/>
      <c r="S29" s="373"/>
      <c r="T29" s="373"/>
      <c r="U29" s="373"/>
      <c r="V29" s="374"/>
      <c r="W29" s="463"/>
      <c r="X29" s="464"/>
      <c r="Y29" s="465"/>
      <c r="Z29" s="375" t="s">
        <v>177</v>
      </c>
      <c r="AA29" s="376"/>
      <c r="AB29" s="376"/>
      <c r="AC29" s="376"/>
      <c r="AD29" s="376"/>
      <c r="AE29" s="376"/>
      <c r="AF29" s="376"/>
      <c r="AG29" s="377"/>
      <c r="AH29" s="372">
        <v>75</v>
      </c>
      <c r="AI29" s="373"/>
      <c r="AJ29" s="373"/>
      <c r="AK29" s="373"/>
      <c r="AL29" s="374"/>
      <c r="AM29" s="372">
        <v>232500</v>
      </c>
      <c r="AN29" s="373"/>
      <c r="AO29" s="373"/>
      <c r="AP29" s="373"/>
      <c r="AQ29" s="373"/>
      <c r="AR29" s="374"/>
      <c r="AS29" s="372">
        <v>3100</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245235</v>
      </c>
      <c r="BO29" s="420"/>
      <c r="BP29" s="420"/>
      <c r="BQ29" s="420"/>
      <c r="BR29" s="420"/>
      <c r="BS29" s="420"/>
      <c r="BT29" s="420"/>
      <c r="BU29" s="421"/>
      <c r="BV29" s="419">
        <v>252344</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96.3</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942947</v>
      </c>
      <c r="BO30" s="454"/>
      <c r="BP30" s="454"/>
      <c r="BQ30" s="454"/>
      <c r="BR30" s="454"/>
      <c r="BS30" s="454"/>
      <c r="BT30" s="454"/>
      <c r="BU30" s="455"/>
      <c r="BV30" s="453">
        <v>1013933</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国民健康保険特別会計（事業勘定）</v>
      </c>
      <c r="X34" s="368"/>
      <c r="Y34" s="368"/>
      <c r="Z34" s="368"/>
      <c r="AA34" s="368"/>
      <c r="AB34" s="368"/>
      <c r="AC34" s="368"/>
      <c r="AD34" s="368"/>
      <c r="AE34" s="368"/>
      <c r="AF34" s="368"/>
      <c r="AG34" s="368"/>
      <c r="AH34" s="368"/>
      <c r="AI34" s="368"/>
      <c r="AJ34" s="368"/>
      <c r="AK34" s="368"/>
      <c r="AL34" s="181"/>
      <c r="AM34" s="367" t="str">
        <f>IF(AO34="","",MAX(C34:D43,U34:V43)+1)</f>
        <v/>
      </c>
      <c r="AN34" s="367"/>
      <c r="AO34" s="368"/>
      <c r="AP34" s="368"/>
      <c r="AQ34" s="368"/>
      <c r="AR34" s="368"/>
      <c r="AS34" s="368"/>
      <c r="AT34" s="368"/>
      <c r="AU34" s="368"/>
      <c r="AV34" s="368"/>
      <c r="AW34" s="368"/>
      <c r="AX34" s="368"/>
      <c r="AY34" s="368"/>
      <c r="AZ34" s="368"/>
      <c r="BA34" s="368"/>
      <c r="BB34" s="368"/>
      <c r="BC34" s="368"/>
      <c r="BD34" s="181"/>
      <c r="BE34" s="367">
        <f>IF(BG34="","",MAX(C34:D43,U34:V43,AM34:AN43)+1)</f>
        <v>6</v>
      </c>
      <c r="BF34" s="367"/>
      <c r="BG34" s="368" t="str">
        <f>IF('各会計、関係団体の財政状況及び健全化判断比率'!B32="","",'各会計、関係団体の財政状況及び健全化判断比率'!B32)</f>
        <v>下水道事業特別会計</v>
      </c>
      <c r="BH34" s="368"/>
      <c r="BI34" s="368"/>
      <c r="BJ34" s="368"/>
      <c r="BK34" s="368"/>
      <c r="BL34" s="368"/>
      <c r="BM34" s="368"/>
      <c r="BN34" s="368"/>
      <c r="BO34" s="368"/>
      <c r="BP34" s="368"/>
      <c r="BQ34" s="368"/>
      <c r="BR34" s="368"/>
      <c r="BS34" s="368"/>
      <c r="BT34" s="368"/>
      <c r="BU34" s="368"/>
      <c r="BV34" s="181"/>
      <c r="BW34" s="367">
        <f>IF(BY34="","",MAX(C34:D43,U34:V43,AM34:AN43,BE34:BF43)+1)</f>
        <v>7</v>
      </c>
      <c r="BX34" s="367"/>
      <c r="BY34" s="368" t="str">
        <f>IF('各会計、関係団体の財政状況及び健全化判断比率'!B68="","",'各会計、関係団体の財政状況及び健全化判断比率'!B68)</f>
        <v>大阪府後期高齢者医療連合（一般会計）</v>
      </c>
      <c r="BZ34" s="368"/>
      <c r="CA34" s="368"/>
      <c r="CB34" s="368"/>
      <c r="CC34" s="368"/>
      <c r="CD34" s="368"/>
      <c r="CE34" s="368"/>
      <c r="CF34" s="368"/>
      <c r="CG34" s="368"/>
      <c r="CH34" s="368"/>
      <c r="CI34" s="368"/>
      <c r="CJ34" s="368"/>
      <c r="CK34" s="368"/>
      <c r="CL34" s="368"/>
      <c r="CM34" s="368"/>
      <c r="CN34" s="181"/>
      <c r="CO34" s="367">
        <f>IF(CQ34="","",MAX(C34:D43,U34:V43,AM34:AN43,BE34:BF43,BW34:BX43)+1)</f>
        <v>13</v>
      </c>
      <c r="CP34" s="367"/>
      <c r="CQ34" s="368" t="str">
        <f>IF('各会計、関係団体の財政状況及び健全化判断比率'!BS7="","",'各会計、関係団体の財政状況及び健全化判断比率'!BS7)</f>
        <v>千早赤阪楠公史跡保存会</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国民健康保険特別会計（施設勘定）</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8</v>
      </c>
      <c r="BX35" s="367"/>
      <c r="BY35" s="368" t="str">
        <f>IF('各会計、関係団体の財政状況及び健全化判断比率'!B69="","",'各会計、関係団体の財政状況及び健全化判断比率'!B69)</f>
        <v>大阪府後期高齢者医療後期連合（後期高齢者医療特別会計）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介護保険特別会計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9</v>
      </c>
      <c r="BX36" s="367"/>
      <c r="BY36" s="368" t="str">
        <f>IF('各会計、関係団体の財政状況及び健全化判断比率'!B70="","",'各会計、関係団体の財政状況及び健全化判断比率'!B70)</f>
        <v>大阪広域水道企業団水道事業会計（水道用水供給事業）</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5</v>
      </c>
      <c r="V37" s="367"/>
      <c r="W37" s="368" t="str">
        <f>IF('各会計、関係団体の財政状況及び健全化判断比率'!B31="","",'各会計、関係団体の財政状況及び健全化判断比率'!B31)</f>
        <v>後期高齢者医療特別会計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10</v>
      </c>
      <c r="BX37" s="367"/>
      <c r="BY37" s="368" t="str">
        <f>IF('各会計、関係団体の財政状況及び健全化判断比率'!B71="","",'各会計、関係団体の財政状況及び健全化判断比率'!B71)</f>
        <v>大阪広域水道企業団水道事業会計（市町村域水道事業）千早赤阪水道事業</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11</v>
      </c>
      <c r="BX38" s="367"/>
      <c r="BY38" s="368" t="str">
        <f>IF('各会計、関係団体の財政状況及び健全化判断比率'!B72="","",'各会計、関係団体の財政状況及び健全化判断比率'!B72)</f>
        <v>大阪広域水道企業団（工業用水道事業会計）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12</v>
      </c>
      <c r="BX39" s="367"/>
      <c r="BY39" s="368" t="str">
        <f>IF('各会計、関係団体の財政状況及び健全化判断比率'!B73="","",'各会計、関係団体の財政状況及び健全化判断比率'!B73)</f>
        <v>南河内環境事業組合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D8dnXmsJtXJmLwbg9DI94DWqifvF/ufDyrRGYcOT59oLrJRpD+GPMxzWlce9QzqCrkIMU6EATwkasxEEX6zwww==" saltValue="/GqPQtjUFF9XRUDBa3AvC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465421</v>
      </c>
      <c r="S5" s="677"/>
      <c r="T5" s="677"/>
      <c r="U5" s="677"/>
      <c r="V5" s="677"/>
      <c r="W5" s="677"/>
      <c r="X5" s="677"/>
      <c r="Y5" s="702"/>
      <c r="Z5" s="715">
        <v>11.5</v>
      </c>
      <c r="AA5" s="715"/>
      <c r="AB5" s="715"/>
      <c r="AC5" s="715"/>
      <c r="AD5" s="716">
        <v>465421</v>
      </c>
      <c r="AE5" s="716"/>
      <c r="AF5" s="716"/>
      <c r="AG5" s="716"/>
      <c r="AH5" s="716"/>
      <c r="AI5" s="716"/>
      <c r="AJ5" s="716"/>
      <c r="AK5" s="716"/>
      <c r="AL5" s="703">
        <v>19.899999999999999</v>
      </c>
      <c r="AM5" s="685"/>
      <c r="AN5" s="685"/>
      <c r="AO5" s="704"/>
      <c r="AP5" s="679" t="s">
        <v>216</v>
      </c>
      <c r="AQ5" s="680"/>
      <c r="AR5" s="680"/>
      <c r="AS5" s="680"/>
      <c r="AT5" s="680"/>
      <c r="AU5" s="680"/>
      <c r="AV5" s="680"/>
      <c r="AW5" s="680"/>
      <c r="AX5" s="680"/>
      <c r="AY5" s="680"/>
      <c r="AZ5" s="680"/>
      <c r="BA5" s="680"/>
      <c r="BB5" s="680"/>
      <c r="BC5" s="680"/>
      <c r="BD5" s="680"/>
      <c r="BE5" s="680"/>
      <c r="BF5" s="681"/>
      <c r="BG5" s="621">
        <v>465421</v>
      </c>
      <c r="BH5" s="622"/>
      <c r="BI5" s="622"/>
      <c r="BJ5" s="622"/>
      <c r="BK5" s="622"/>
      <c r="BL5" s="622"/>
      <c r="BM5" s="622"/>
      <c r="BN5" s="623"/>
      <c r="BO5" s="659">
        <v>100</v>
      </c>
      <c r="BP5" s="659"/>
      <c r="BQ5" s="659"/>
      <c r="BR5" s="659"/>
      <c r="BS5" s="660" t="s">
        <v>122</v>
      </c>
      <c r="BT5" s="660"/>
      <c r="BU5" s="660"/>
      <c r="BV5" s="660"/>
      <c r="BW5" s="660"/>
      <c r="BX5" s="660"/>
      <c r="BY5" s="660"/>
      <c r="BZ5" s="660"/>
      <c r="CA5" s="660"/>
      <c r="CB5" s="695"/>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30724</v>
      </c>
      <c r="S6" s="622"/>
      <c r="T6" s="622"/>
      <c r="U6" s="622"/>
      <c r="V6" s="622"/>
      <c r="W6" s="622"/>
      <c r="X6" s="622"/>
      <c r="Y6" s="623"/>
      <c r="Z6" s="659">
        <v>0.8</v>
      </c>
      <c r="AA6" s="659"/>
      <c r="AB6" s="659"/>
      <c r="AC6" s="659"/>
      <c r="AD6" s="660">
        <v>30724</v>
      </c>
      <c r="AE6" s="660"/>
      <c r="AF6" s="660"/>
      <c r="AG6" s="660"/>
      <c r="AH6" s="660"/>
      <c r="AI6" s="660"/>
      <c r="AJ6" s="660"/>
      <c r="AK6" s="660"/>
      <c r="AL6" s="624">
        <v>1.3</v>
      </c>
      <c r="AM6" s="625"/>
      <c r="AN6" s="625"/>
      <c r="AO6" s="661"/>
      <c r="AP6" s="618" t="s">
        <v>221</v>
      </c>
      <c r="AQ6" s="619"/>
      <c r="AR6" s="619"/>
      <c r="AS6" s="619"/>
      <c r="AT6" s="619"/>
      <c r="AU6" s="619"/>
      <c r="AV6" s="619"/>
      <c r="AW6" s="619"/>
      <c r="AX6" s="619"/>
      <c r="AY6" s="619"/>
      <c r="AZ6" s="619"/>
      <c r="BA6" s="619"/>
      <c r="BB6" s="619"/>
      <c r="BC6" s="619"/>
      <c r="BD6" s="619"/>
      <c r="BE6" s="619"/>
      <c r="BF6" s="620"/>
      <c r="BG6" s="621">
        <v>465421</v>
      </c>
      <c r="BH6" s="622"/>
      <c r="BI6" s="622"/>
      <c r="BJ6" s="622"/>
      <c r="BK6" s="622"/>
      <c r="BL6" s="622"/>
      <c r="BM6" s="622"/>
      <c r="BN6" s="623"/>
      <c r="BO6" s="659">
        <v>100</v>
      </c>
      <c r="BP6" s="659"/>
      <c r="BQ6" s="659"/>
      <c r="BR6" s="659"/>
      <c r="BS6" s="660" t="s">
        <v>122</v>
      </c>
      <c r="BT6" s="660"/>
      <c r="BU6" s="660"/>
      <c r="BV6" s="660"/>
      <c r="BW6" s="660"/>
      <c r="BX6" s="660"/>
      <c r="BY6" s="660"/>
      <c r="BZ6" s="660"/>
      <c r="CA6" s="660"/>
      <c r="CB6" s="695"/>
      <c r="CD6" s="679" t="s">
        <v>222</v>
      </c>
      <c r="CE6" s="680"/>
      <c r="CF6" s="680"/>
      <c r="CG6" s="680"/>
      <c r="CH6" s="680"/>
      <c r="CI6" s="680"/>
      <c r="CJ6" s="680"/>
      <c r="CK6" s="680"/>
      <c r="CL6" s="680"/>
      <c r="CM6" s="680"/>
      <c r="CN6" s="680"/>
      <c r="CO6" s="680"/>
      <c r="CP6" s="680"/>
      <c r="CQ6" s="681"/>
      <c r="CR6" s="621">
        <v>66561</v>
      </c>
      <c r="CS6" s="622"/>
      <c r="CT6" s="622"/>
      <c r="CU6" s="622"/>
      <c r="CV6" s="622"/>
      <c r="CW6" s="622"/>
      <c r="CX6" s="622"/>
      <c r="CY6" s="623"/>
      <c r="CZ6" s="703">
        <v>1.7</v>
      </c>
      <c r="DA6" s="685"/>
      <c r="DB6" s="685"/>
      <c r="DC6" s="705"/>
      <c r="DD6" s="627" t="s">
        <v>122</v>
      </c>
      <c r="DE6" s="622"/>
      <c r="DF6" s="622"/>
      <c r="DG6" s="622"/>
      <c r="DH6" s="622"/>
      <c r="DI6" s="622"/>
      <c r="DJ6" s="622"/>
      <c r="DK6" s="622"/>
      <c r="DL6" s="622"/>
      <c r="DM6" s="622"/>
      <c r="DN6" s="622"/>
      <c r="DO6" s="622"/>
      <c r="DP6" s="623"/>
      <c r="DQ6" s="627">
        <v>66561</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458</v>
      </c>
      <c r="S7" s="622"/>
      <c r="T7" s="622"/>
      <c r="U7" s="622"/>
      <c r="V7" s="622"/>
      <c r="W7" s="622"/>
      <c r="X7" s="622"/>
      <c r="Y7" s="623"/>
      <c r="Z7" s="659">
        <v>0</v>
      </c>
      <c r="AA7" s="659"/>
      <c r="AB7" s="659"/>
      <c r="AC7" s="659"/>
      <c r="AD7" s="660">
        <v>458</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221836</v>
      </c>
      <c r="BH7" s="622"/>
      <c r="BI7" s="622"/>
      <c r="BJ7" s="622"/>
      <c r="BK7" s="622"/>
      <c r="BL7" s="622"/>
      <c r="BM7" s="622"/>
      <c r="BN7" s="623"/>
      <c r="BO7" s="659">
        <v>47.7</v>
      </c>
      <c r="BP7" s="659"/>
      <c r="BQ7" s="659"/>
      <c r="BR7" s="659"/>
      <c r="BS7" s="660" t="s">
        <v>122</v>
      </c>
      <c r="BT7" s="660"/>
      <c r="BU7" s="660"/>
      <c r="BV7" s="660"/>
      <c r="BW7" s="660"/>
      <c r="BX7" s="660"/>
      <c r="BY7" s="660"/>
      <c r="BZ7" s="660"/>
      <c r="CA7" s="660"/>
      <c r="CB7" s="695"/>
      <c r="CD7" s="618" t="s">
        <v>225</v>
      </c>
      <c r="CE7" s="619"/>
      <c r="CF7" s="619"/>
      <c r="CG7" s="619"/>
      <c r="CH7" s="619"/>
      <c r="CI7" s="619"/>
      <c r="CJ7" s="619"/>
      <c r="CK7" s="619"/>
      <c r="CL7" s="619"/>
      <c r="CM7" s="619"/>
      <c r="CN7" s="619"/>
      <c r="CO7" s="619"/>
      <c r="CP7" s="619"/>
      <c r="CQ7" s="620"/>
      <c r="CR7" s="621">
        <v>1070211</v>
      </c>
      <c r="CS7" s="622"/>
      <c r="CT7" s="622"/>
      <c r="CU7" s="622"/>
      <c r="CV7" s="622"/>
      <c r="CW7" s="622"/>
      <c r="CX7" s="622"/>
      <c r="CY7" s="623"/>
      <c r="CZ7" s="659">
        <v>28</v>
      </c>
      <c r="DA7" s="659"/>
      <c r="DB7" s="659"/>
      <c r="DC7" s="659"/>
      <c r="DD7" s="627">
        <v>359457</v>
      </c>
      <c r="DE7" s="622"/>
      <c r="DF7" s="622"/>
      <c r="DG7" s="622"/>
      <c r="DH7" s="622"/>
      <c r="DI7" s="622"/>
      <c r="DJ7" s="622"/>
      <c r="DK7" s="622"/>
      <c r="DL7" s="622"/>
      <c r="DM7" s="622"/>
      <c r="DN7" s="622"/>
      <c r="DO7" s="622"/>
      <c r="DP7" s="623"/>
      <c r="DQ7" s="627">
        <v>710676</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4579</v>
      </c>
      <c r="S8" s="622"/>
      <c r="T8" s="622"/>
      <c r="U8" s="622"/>
      <c r="V8" s="622"/>
      <c r="W8" s="622"/>
      <c r="X8" s="622"/>
      <c r="Y8" s="623"/>
      <c r="Z8" s="659">
        <v>0.1</v>
      </c>
      <c r="AA8" s="659"/>
      <c r="AB8" s="659"/>
      <c r="AC8" s="659"/>
      <c r="AD8" s="660">
        <v>4579</v>
      </c>
      <c r="AE8" s="660"/>
      <c r="AF8" s="660"/>
      <c r="AG8" s="660"/>
      <c r="AH8" s="660"/>
      <c r="AI8" s="660"/>
      <c r="AJ8" s="660"/>
      <c r="AK8" s="660"/>
      <c r="AL8" s="624">
        <v>0.2</v>
      </c>
      <c r="AM8" s="625"/>
      <c r="AN8" s="625"/>
      <c r="AO8" s="661"/>
      <c r="AP8" s="618" t="s">
        <v>227</v>
      </c>
      <c r="AQ8" s="619"/>
      <c r="AR8" s="619"/>
      <c r="AS8" s="619"/>
      <c r="AT8" s="619"/>
      <c r="AU8" s="619"/>
      <c r="AV8" s="619"/>
      <c r="AW8" s="619"/>
      <c r="AX8" s="619"/>
      <c r="AY8" s="619"/>
      <c r="AZ8" s="619"/>
      <c r="BA8" s="619"/>
      <c r="BB8" s="619"/>
      <c r="BC8" s="619"/>
      <c r="BD8" s="619"/>
      <c r="BE8" s="619"/>
      <c r="BF8" s="620"/>
      <c r="BG8" s="621">
        <v>8303</v>
      </c>
      <c r="BH8" s="622"/>
      <c r="BI8" s="622"/>
      <c r="BJ8" s="622"/>
      <c r="BK8" s="622"/>
      <c r="BL8" s="622"/>
      <c r="BM8" s="622"/>
      <c r="BN8" s="623"/>
      <c r="BO8" s="659">
        <v>1.8</v>
      </c>
      <c r="BP8" s="659"/>
      <c r="BQ8" s="659"/>
      <c r="BR8" s="659"/>
      <c r="BS8" s="660" t="s">
        <v>122</v>
      </c>
      <c r="BT8" s="660"/>
      <c r="BU8" s="660"/>
      <c r="BV8" s="660"/>
      <c r="BW8" s="660"/>
      <c r="BX8" s="660"/>
      <c r="BY8" s="660"/>
      <c r="BZ8" s="660"/>
      <c r="CA8" s="660"/>
      <c r="CB8" s="695"/>
      <c r="CD8" s="618" t="s">
        <v>228</v>
      </c>
      <c r="CE8" s="619"/>
      <c r="CF8" s="619"/>
      <c r="CG8" s="619"/>
      <c r="CH8" s="619"/>
      <c r="CI8" s="619"/>
      <c r="CJ8" s="619"/>
      <c r="CK8" s="619"/>
      <c r="CL8" s="619"/>
      <c r="CM8" s="619"/>
      <c r="CN8" s="619"/>
      <c r="CO8" s="619"/>
      <c r="CP8" s="619"/>
      <c r="CQ8" s="620"/>
      <c r="CR8" s="621">
        <v>885031</v>
      </c>
      <c r="CS8" s="622"/>
      <c r="CT8" s="622"/>
      <c r="CU8" s="622"/>
      <c r="CV8" s="622"/>
      <c r="CW8" s="622"/>
      <c r="CX8" s="622"/>
      <c r="CY8" s="623"/>
      <c r="CZ8" s="659">
        <v>23.2</v>
      </c>
      <c r="DA8" s="659"/>
      <c r="DB8" s="659"/>
      <c r="DC8" s="659"/>
      <c r="DD8" s="627">
        <v>200</v>
      </c>
      <c r="DE8" s="622"/>
      <c r="DF8" s="622"/>
      <c r="DG8" s="622"/>
      <c r="DH8" s="622"/>
      <c r="DI8" s="622"/>
      <c r="DJ8" s="622"/>
      <c r="DK8" s="622"/>
      <c r="DL8" s="622"/>
      <c r="DM8" s="622"/>
      <c r="DN8" s="622"/>
      <c r="DO8" s="622"/>
      <c r="DP8" s="623"/>
      <c r="DQ8" s="627">
        <v>491043</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4913</v>
      </c>
      <c r="S9" s="622"/>
      <c r="T9" s="622"/>
      <c r="U9" s="622"/>
      <c r="V9" s="622"/>
      <c r="W9" s="622"/>
      <c r="X9" s="622"/>
      <c r="Y9" s="623"/>
      <c r="Z9" s="659">
        <v>0.1</v>
      </c>
      <c r="AA9" s="659"/>
      <c r="AB9" s="659"/>
      <c r="AC9" s="659"/>
      <c r="AD9" s="660">
        <v>4913</v>
      </c>
      <c r="AE9" s="660"/>
      <c r="AF9" s="660"/>
      <c r="AG9" s="660"/>
      <c r="AH9" s="660"/>
      <c r="AI9" s="660"/>
      <c r="AJ9" s="660"/>
      <c r="AK9" s="660"/>
      <c r="AL9" s="624">
        <v>0.2</v>
      </c>
      <c r="AM9" s="625"/>
      <c r="AN9" s="625"/>
      <c r="AO9" s="661"/>
      <c r="AP9" s="618" t="s">
        <v>230</v>
      </c>
      <c r="AQ9" s="619"/>
      <c r="AR9" s="619"/>
      <c r="AS9" s="619"/>
      <c r="AT9" s="619"/>
      <c r="AU9" s="619"/>
      <c r="AV9" s="619"/>
      <c r="AW9" s="619"/>
      <c r="AX9" s="619"/>
      <c r="AY9" s="619"/>
      <c r="AZ9" s="619"/>
      <c r="BA9" s="619"/>
      <c r="BB9" s="619"/>
      <c r="BC9" s="619"/>
      <c r="BD9" s="619"/>
      <c r="BE9" s="619"/>
      <c r="BF9" s="620"/>
      <c r="BG9" s="621">
        <v>185096</v>
      </c>
      <c r="BH9" s="622"/>
      <c r="BI9" s="622"/>
      <c r="BJ9" s="622"/>
      <c r="BK9" s="622"/>
      <c r="BL9" s="622"/>
      <c r="BM9" s="622"/>
      <c r="BN9" s="623"/>
      <c r="BO9" s="659">
        <v>39.799999999999997</v>
      </c>
      <c r="BP9" s="659"/>
      <c r="BQ9" s="659"/>
      <c r="BR9" s="659"/>
      <c r="BS9" s="660" t="s">
        <v>122</v>
      </c>
      <c r="BT9" s="660"/>
      <c r="BU9" s="660"/>
      <c r="BV9" s="660"/>
      <c r="BW9" s="660"/>
      <c r="BX9" s="660"/>
      <c r="BY9" s="660"/>
      <c r="BZ9" s="660"/>
      <c r="CA9" s="660"/>
      <c r="CB9" s="695"/>
      <c r="CD9" s="618" t="s">
        <v>231</v>
      </c>
      <c r="CE9" s="619"/>
      <c r="CF9" s="619"/>
      <c r="CG9" s="619"/>
      <c r="CH9" s="619"/>
      <c r="CI9" s="619"/>
      <c r="CJ9" s="619"/>
      <c r="CK9" s="619"/>
      <c r="CL9" s="619"/>
      <c r="CM9" s="619"/>
      <c r="CN9" s="619"/>
      <c r="CO9" s="619"/>
      <c r="CP9" s="619"/>
      <c r="CQ9" s="620"/>
      <c r="CR9" s="621">
        <v>380760</v>
      </c>
      <c r="CS9" s="622"/>
      <c r="CT9" s="622"/>
      <c r="CU9" s="622"/>
      <c r="CV9" s="622"/>
      <c r="CW9" s="622"/>
      <c r="CX9" s="622"/>
      <c r="CY9" s="623"/>
      <c r="CZ9" s="659">
        <v>10</v>
      </c>
      <c r="DA9" s="659"/>
      <c r="DB9" s="659"/>
      <c r="DC9" s="659"/>
      <c r="DD9" s="627">
        <v>5617</v>
      </c>
      <c r="DE9" s="622"/>
      <c r="DF9" s="622"/>
      <c r="DG9" s="622"/>
      <c r="DH9" s="622"/>
      <c r="DI9" s="622"/>
      <c r="DJ9" s="622"/>
      <c r="DK9" s="622"/>
      <c r="DL9" s="622"/>
      <c r="DM9" s="622"/>
      <c r="DN9" s="622"/>
      <c r="DO9" s="622"/>
      <c r="DP9" s="623"/>
      <c r="DQ9" s="627">
        <v>270441</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12710</v>
      </c>
      <c r="BH10" s="622"/>
      <c r="BI10" s="622"/>
      <c r="BJ10" s="622"/>
      <c r="BK10" s="622"/>
      <c r="BL10" s="622"/>
      <c r="BM10" s="622"/>
      <c r="BN10" s="623"/>
      <c r="BO10" s="659">
        <v>2.7</v>
      </c>
      <c r="BP10" s="659"/>
      <c r="BQ10" s="659"/>
      <c r="BR10" s="659"/>
      <c r="BS10" s="660" t="s">
        <v>122</v>
      </c>
      <c r="BT10" s="660"/>
      <c r="BU10" s="660"/>
      <c r="BV10" s="660"/>
      <c r="BW10" s="660"/>
      <c r="BX10" s="660"/>
      <c r="BY10" s="660"/>
      <c r="BZ10" s="660"/>
      <c r="CA10" s="660"/>
      <c r="CB10" s="695"/>
      <c r="CD10" s="618" t="s">
        <v>234</v>
      </c>
      <c r="CE10" s="619"/>
      <c r="CF10" s="619"/>
      <c r="CG10" s="619"/>
      <c r="CH10" s="619"/>
      <c r="CI10" s="619"/>
      <c r="CJ10" s="619"/>
      <c r="CK10" s="619"/>
      <c r="CL10" s="619"/>
      <c r="CM10" s="619"/>
      <c r="CN10" s="619"/>
      <c r="CO10" s="619"/>
      <c r="CP10" s="619"/>
      <c r="CQ10" s="620"/>
      <c r="CR10" s="621" t="s">
        <v>122</v>
      </c>
      <c r="CS10" s="622"/>
      <c r="CT10" s="622"/>
      <c r="CU10" s="622"/>
      <c r="CV10" s="622"/>
      <c r="CW10" s="622"/>
      <c r="CX10" s="622"/>
      <c r="CY10" s="623"/>
      <c r="CZ10" s="659" t="s">
        <v>122</v>
      </c>
      <c r="DA10" s="659"/>
      <c r="DB10" s="659"/>
      <c r="DC10" s="659"/>
      <c r="DD10" s="627" t="s">
        <v>122</v>
      </c>
      <c r="DE10" s="622"/>
      <c r="DF10" s="622"/>
      <c r="DG10" s="622"/>
      <c r="DH10" s="622"/>
      <c r="DI10" s="622"/>
      <c r="DJ10" s="622"/>
      <c r="DK10" s="622"/>
      <c r="DL10" s="622"/>
      <c r="DM10" s="622"/>
      <c r="DN10" s="622"/>
      <c r="DO10" s="622"/>
      <c r="DP10" s="623"/>
      <c r="DQ10" s="627" t="s">
        <v>122</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112088</v>
      </c>
      <c r="S11" s="622"/>
      <c r="T11" s="622"/>
      <c r="U11" s="622"/>
      <c r="V11" s="622"/>
      <c r="W11" s="622"/>
      <c r="X11" s="622"/>
      <c r="Y11" s="623"/>
      <c r="Z11" s="624">
        <v>2.8</v>
      </c>
      <c r="AA11" s="625"/>
      <c r="AB11" s="625"/>
      <c r="AC11" s="626"/>
      <c r="AD11" s="627">
        <v>112088</v>
      </c>
      <c r="AE11" s="622"/>
      <c r="AF11" s="622"/>
      <c r="AG11" s="622"/>
      <c r="AH11" s="622"/>
      <c r="AI11" s="622"/>
      <c r="AJ11" s="622"/>
      <c r="AK11" s="623"/>
      <c r="AL11" s="624">
        <v>4.8</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15727</v>
      </c>
      <c r="BH11" s="622"/>
      <c r="BI11" s="622"/>
      <c r="BJ11" s="622"/>
      <c r="BK11" s="622"/>
      <c r="BL11" s="622"/>
      <c r="BM11" s="622"/>
      <c r="BN11" s="623"/>
      <c r="BO11" s="659">
        <v>3.4</v>
      </c>
      <c r="BP11" s="659"/>
      <c r="BQ11" s="659"/>
      <c r="BR11" s="659"/>
      <c r="BS11" s="660" t="s">
        <v>122</v>
      </c>
      <c r="BT11" s="660"/>
      <c r="BU11" s="660"/>
      <c r="BV11" s="660"/>
      <c r="BW11" s="660"/>
      <c r="BX11" s="660"/>
      <c r="BY11" s="660"/>
      <c r="BZ11" s="660"/>
      <c r="CA11" s="660"/>
      <c r="CB11" s="695"/>
      <c r="CD11" s="618" t="s">
        <v>237</v>
      </c>
      <c r="CE11" s="619"/>
      <c r="CF11" s="619"/>
      <c r="CG11" s="619"/>
      <c r="CH11" s="619"/>
      <c r="CI11" s="619"/>
      <c r="CJ11" s="619"/>
      <c r="CK11" s="619"/>
      <c r="CL11" s="619"/>
      <c r="CM11" s="619"/>
      <c r="CN11" s="619"/>
      <c r="CO11" s="619"/>
      <c r="CP11" s="619"/>
      <c r="CQ11" s="620"/>
      <c r="CR11" s="621">
        <v>82203</v>
      </c>
      <c r="CS11" s="622"/>
      <c r="CT11" s="622"/>
      <c r="CU11" s="622"/>
      <c r="CV11" s="622"/>
      <c r="CW11" s="622"/>
      <c r="CX11" s="622"/>
      <c r="CY11" s="623"/>
      <c r="CZ11" s="659">
        <v>2.2000000000000002</v>
      </c>
      <c r="DA11" s="659"/>
      <c r="DB11" s="659"/>
      <c r="DC11" s="659"/>
      <c r="DD11" s="627">
        <v>1476</v>
      </c>
      <c r="DE11" s="622"/>
      <c r="DF11" s="622"/>
      <c r="DG11" s="622"/>
      <c r="DH11" s="622"/>
      <c r="DI11" s="622"/>
      <c r="DJ11" s="622"/>
      <c r="DK11" s="622"/>
      <c r="DL11" s="622"/>
      <c r="DM11" s="622"/>
      <c r="DN11" s="622"/>
      <c r="DO11" s="622"/>
      <c r="DP11" s="623"/>
      <c r="DQ11" s="627">
        <v>60428</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v>17516</v>
      </c>
      <c r="S12" s="622"/>
      <c r="T12" s="622"/>
      <c r="U12" s="622"/>
      <c r="V12" s="622"/>
      <c r="W12" s="622"/>
      <c r="X12" s="622"/>
      <c r="Y12" s="623"/>
      <c r="Z12" s="659">
        <v>0.4</v>
      </c>
      <c r="AA12" s="659"/>
      <c r="AB12" s="659"/>
      <c r="AC12" s="659"/>
      <c r="AD12" s="660">
        <v>17516</v>
      </c>
      <c r="AE12" s="660"/>
      <c r="AF12" s="660"/>
      <c r="AG12" s="660"/>
      <c r="AH12" s="660"/>
      <c r="AI12" s="660"/>
      <c r="AJ12" s="660"/>
      <c r="AK12" s="660"/>
      <c r="AL12" s="624">
        <v>0.7</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221925</v>
      </c>
      <c r="BH12" s="622"/>
      <c r="BI12" s="622"/>
      <c r="BJ12" s="622"/>
      <c r="BK12" s="622"/>
      <c r="BL12" s="622"/>
      <c r="BM12" s="622"/>
      <c r="BN12" s="623"/>
      <c r="BO12" s="659">
        <v>47.7</v>
      </c>
      <c r="BP12" s="659"/>
      <c r="BQ12" s="659"/>
      <c r="BR12" s="659"/>
      <c r="BS12" s="660" t="s">
        <v>122</v>
      </c>
      <c r="BT12" s="660"/>
      <c r="BU12" s="660"/>
      <c r="BV12" s="660"/>
      <c r="BW12" s="660"/>
      <c r="BX12" s="660"/>
      <c r="BY12" s="660"/>
      <c r="BZ12" s="660"/>
      <c r="CA12" s="660"/>
      <c r="CB12" s="695"/>
      <c r="CD12" s="618" t="s">
        <v>240</v>
      </c>
      <c r="CE12" s="619"/>
      <c r="CF12" s="619"/>
      <c r="CG12" s="619"/>
      <c r="CH12" s="619"/>
      <c r="CI12" s="619"/>
      <c r="CJ12" s="619"/>
      <c r="CK12" s="619"/>
      <c r="CL12" s="619"/>
      <c r="CM12" s="619"/>
      <c r="CN12" s="619"/>
      <c r="CO12" s="619"/>
      <c r="CP12" s="619"/>
      <c r="CQ12" s="620"/>
      <c r="CR12" s="621">
        <v>62584</v>
      </c>
      <c r="CS12" s="622"/>
      <c r="CT12" s="622"/>
      <c r="CU12" s="622"/>
      <c r="CV12" s="622"/>
      <c r="CW12" s="622"/>
      <c r="CX12" s="622"/>
      <c r="CY12" s="623"/>
      <c r="CZ12" s="659">
        <v>1.6</v>
      </c>
      <c r="DA12" s="659"/>
      <c r="DB12" s="659"/>
      <c r="DC12" s="659"/>
      <c r="DD12" s="627">
        <v>9460</v>
      </c>
      <c r="DE12" s="622"/>
      <c r="DF12" s="622"/>
      <c r="DG12" s="622"/>
      <c r="DH12" s="622"/>
      <c r="DI12" s="622"/>
      <c r="DJ12" s="622"/>
      <c r="DK12" s="622"/>
      <c r="DL12" s="622"/>
      <c r="DM12" s="622"/>
      <c r="DN12" s="622"/>
      <c r="DO12" s="622"/>
      <c r="DP12" s="623"/>
      <c r="DQ12" s="627">
        <v>22529</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221925</v>
      </c>
      <c r="BH13" s="622"/>
      <c r="BI13" s="622"/>
      <c r="BJ13" s="622"/>
      <c r="BK13" s="622"/>
      <c r="BL13" s="622"/>
      <c r="BM13" s="622"/>
      <c r="BN13" s="623"/>
      <c r="BO13" s="659">
        <v>47.7</v>
      </c>
      <c r="BP13" s="659"/>
      <c r="BQ13" s="659"/>
      <c r="BR13" s="659"/>
      <c r="BS13" s="660" t="s">
        <v>122</v>
      </c>
      <c r="BT13" s="660"/>
      <c r="BU13" s="660"/>
      <c r="BV13" s="660"/>
      <c r="BW13" s="660"/>
      <c r="BX13" s="660"/>
      <c r="BY13" s="660"/>
      <c r="BZ13" s="660"/>
      <c r="CA13" s="660"/>
      <c r="CB13" s="695"/>
      <c r="CD13" s="618" t="s">
        <v>243</v>
      </c>
      <c r="CE13" s="619"/>
      <c r="CF13" s="619"/>
      <c r="CG13" s="619"/>
      <c r="CH13" s="619"/>
      <c r="CI13" s="619"/>
      <c r="CJ13" s="619"/>
      <c r="CK13" s="619"/>
      <c r="CL13" s="619"/>
      <c r="CM13" s="619"/>
      <c r="CN13" s="619"/>
      <c r="CO13" s="619"/>
      <c r="CP13" s="619"/>
      <c r="CQ13" s="620"/>
      <c r="CR13" s="621">
        <v>273924</v>
      </c>
      <c r="CS13" s="622"/>
      <c r="CT13" s="622"/>
      <c r="CU13" s="622"/>
      <c r="CV13" s="622"/>
      <c r="CW13" s="622"/>
      <c r="CX13" s="622"/>
      <c r="CY13" s="623"/>
      <c r="CZ13" s="659">
        <v>7.2</v>
      </c>
      <c r="DA13" s="659"/>
      <c r="DB13" s="659"/>
      <c r="DC13" s="659"/>
      <c r="DD13" s="627">
        <v>52104</v>
      </c>
      <c r="DE13" s="622"/>
      <c r="DF13" s="622"/>
      <c r="DG13" s="622"/>
      <c r="DH13" s="622"/>
      <c r="DI13" s="622"/>
      <c r="DJ13" s="622"/>
      <c r="DK13" s="622"/>
      <c r="DL13" s="622"/>
      <c r="DM13" s="622"/>
      <c r="DN13" s="622"/>
      <c r="DO13" s="622"/>
      <c r="DP13" s="623"/>
      <c r="DQ13" s="627">
        <v>217530</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223</v>
      </c>
      <c r="S14" s="622"/>
      <c r="T14" s="622"/>
      <c r="U14" s="622"/>
      <c r="V14" s="622"/>
      <c r="W14" s="622"/>
      <c r="X14" s="622"/>
      <c r="Y14" s="623"/>
      <c r="Z14" s="659">
        <v>0</v>
      </c>
      <c r="AA14" s="659"/>
      <c r="AB14" s="659"/>
      <c r="AC14" s="659"/>
      <c r="AD14" s="660">
        <v>223</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20621</v>
      </c>
      <c r="BH14" s="622"/>
      <c r="BI14" s="622"/>
      <c r="BJ14" s="622"/>
      <c r="BK14" s="622"/>
      <c r="BL14" s="622"/>
      <c r="BM14" s="622"/>
      <c r="BN14" s="623"/>
      <c r="BO14" s="659">
        <v>4.4000000000000004</v>
      </c>
      <c r="BP14" s="659"/>
      <c r="BQ14" s="659"/>
      <c r="BR14" s="659"/>
      <c r="BS14" s="660" t="s">
        <v>122</v>
      </c>
      <c r="BT14" s="660"/>
      <c r="BU14" s="660"/>
      <c r="BV14" s="660"/>
      <c r="BW14" s="660"/>
      <c r="BX14" s="660"/>
      <c r="BY14" s="660"/>
      <c r="BZ14" s="660"/>
      <c r="CA14" s="660"/>
      <c r="CB14" s="695"/>
      <c r="CD14" s="618" t="s">
        <v>246</v>
      </c>
      <c r="CE14" s="619"/>
      <c r="CF14" s="619"/>
      <c r="CG14" s="619"/>
      <c r="CH14" s="619"/>
      <c r="CI14" s="619"/>
      <c r="CJ14" s="619"/>
      <c r="CK14" s="619"/>
      <c r="CL14" s="619"/>
      <c r="CM14" s="619"/>
      <c r="CN14" s="619"/>
      <c r="CO14" s="619"/>
      <c r="CP14" s="619"/>
      <c r="CQ14" s="620"/>
      <c r="CR14" s="621">
        <v>280261</v>
      </c>
      <c r="CS14" s="622"/>
      <c r="CT14" s="622"/>
      <c r="CU14" s="622"/>
      <c r="CV14" s="622"/>
      <c r="CW14" s="622"/>
      <c r="CX14" s="622"/>
      <c r="CY14" s="623"/>
      <c r="CZ14" s="659">
        <v>7.3</v>
      </c>
      <c r="DA14" s="659"/>
      <c r="DB14" s="659"/>
      <c r="DC14" s="659"/>
      <c r="DD14" s="627">
        <v>120766</v>
      </c>
      <c r="DE14" s="622"/>
      <c r="DF14" s="622"/>
      <c r="DG14" s="622"/>
      <c r="DH14" s="622"/>
      <c r="DI14" s="622"/>
      <c r="DJ14" s="622"/>
      <c r="DK14" s="622"/>
      <c r="DL14" s="622"/>
      <c r="DM14" s="622"/>
      <c r="DN14" s="622"/>
      <c r="DO14" s="622"/>
      <c r="DP14" s="623"/>
      <c r="DQ14" s="627">
        <v>71123</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1039</v>
      </c>
      <c r="BH15" s="622"/>
      <c r="BI15" s="622"/>
      <c r="BJ15" s="622"/>
      <c r="BK15" s="622"/>
      <c r="BL15" s="622"/>
      <c r="BM15" s="622"/>
      <c r="BN15" s="623"/>
      <c r="BO15" s="659">
        <v>0.2</v>
      </c>
      <c r="BP15" s="659"/>
      <c r="BQ15" s="659"/>
      <c r="BR15" s="659"/>
      <c r="BS15" s="660" t="s">
        <v>122</v>
      </c>
      <c r="BT15" s="660"/>
      <c r="BU15" s="660"/>
      <c r="BV15" s="660"/>
      <c r="BW15" s="660"/>
      <c r="BX15" s="660"/>
      <c r="BY15" s="660"/>
      <c r="BZ15" s="660"/>
      <c r="CA15" s="660"/>
      <c r="CB15" s="695"/>
      <c r="CD15" s="618" t="s">
        <v>249</v>
      </c>
      <c r="CE15" s="619"/>
      <c r="CF15" s="619"/>
      <c r="CG15" s="619"/>
      <c r="CH15" s="619"/>
      <c r="CI15" s="619"/>
      <c r="CJ15" s="619"/>
      <c r="CK15" s="619"/>
      <c r="CL15" s="619"/>
      <c r="CM15" s="619"/>
      <c r="CN15" s="619"/>
      <c r="CO15" s="619"/>
      <c r="CP15" s="619"/>
      <c r="CQ15" s="620"/>
      <c r="CR15" s="621">
        <v>320001</v>
      </c>
      <c r="CS15" s="622"/>
      <c r="CT15" s="622"/>
      <c r="CU15" s="622"/>
      <c r="CV15" s="622"/>
      <c r="CW15" s="622"/>
      <c r="CX15" s="622"/>
      <c r="CY15" s="623"/>
      <c r="CZ15" s="659">
        <v>8.4</v>
      </c>
      <c r="DA15" s="659"/>
      <c r="DB15" s="659"/>
      <c r="DC15" s="659"/>
      <c r="DD15" s="627">
        <v>1645</v>
      </c>
      <c r="DE15" s="622"/>
      <c r="DF15" s="622"/>
      <c r="DG15" s="622"/>
      <c r="DH15" s="622"/>
      <c r="DI15" s="622"/>
      <c r="DJ15" s="622"/>
      <c r="DK15" s="622"/>
      <c r="DL15" s="622"/>
      <c r="DM15" s="622"/>
      <c r="DN15" s="622"/>
      <c r="DO15" s="622"/>
      <c r="DP15" s="623"/>
      <c r="DQ15" s="627">
        <v>230744</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4894</v>
      </c>
      <c r="S16" s="622"/>
      <c r="T16" s="622"/>
      <c r="U16" s="622"/>
      <c r="V16" s="622"/>
      <c r="W16" s="622"/>
      <c r="X16" s="622"/>
      <c r="Y16" s="623"/>
      <c r="Z16" s="659">
        <v>0.1</v>
      </c>
      <c r="AA16" s="659"/>
      <c r="AB16" s="659"/>
      <c r="AC16" s="659"/>
      <c r="AD16" s="660">
        <v>4894</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5"/>
      <c r="CD16" s="618" t="s">
        <v>252</v>
      </c>
      <c r="CE16" s="619"/>
      <c r="CF16" s="619"/>
      <c r="CG16" s="619"/>
      <c r="CH16" s="619"/>
      <c r="CI16" s="619"/>
      <c r="CJ16" s="619"/>
      <c r="CK16" s="619"/>
      <c r="CL16" s="619"/>
      <c r="CM16" s="619"/>
      <c r="CN16" s="619"/>
      <c r="CO16" s="619"/>
      <c r="CP16" s="619"/>
      <c r="CQ16" s="620"/>
      <c r="CR16" s="621">
        <v>37730</v>
      </c>
      <c r="CS16" s="622"/>
      <c r="CT16" s="622"/>
      <c r="CU16" s="622"/>
      <c r="CV16" s="622"/>
      <c r="CW16" s="622"/>
      <c r="CX16" s="622"/>
      <c r="CY16" s="623"/>
      <c r="CZ16" s="659">
        <v>1</v>
      </c>
      <c r="DA16" s="659"/>
      <c r="DB16" s="659"/>
      <c r="DC16" s="659"/>
      <c r="DD16" s="627" t="s">
        <v>122</v>
      </c>
      <c r="DE16" s="622"/>
      <c r="DF16" s="622"/>
      <c r="DG16" s="622"/>
      <c r="DH16" s="622"/>
      <c r="DI16" s="622"/>
      <c r="DJ16" s="622"/>
      <c r="DK16" s="622"/>
      <c r="DL16" s="622"/>
      <c r="DM16" s="622"/>
      <c r="DN16" s="622"/>
      <c r="DO16" s="622"/>
      <c r="DP16" s="623"/>
      <c r="DQ16" s="627">
        <v>10644</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12156</v>
      </c>
      <c r="S17" s="622"/>
      <c r="T17" s="622"/>
      <c r="U17" s="622"/>
      <c r="V17" s="622"/>
      <c r="W17" s="622"/>
      <c r="X17" s="622"/>
      <c r="Y17" s="623"/>
      <c r="Z17" s="659">
        <v>0.3</v>
      </c>
      <c r="AA17" s="659"/>
      <c r="AB17" s="659"/>
      <c r="AC17" s="659"/>
      <c r="AD17" s="660">
        <v>12156</v>
      </c>
      <c r="AE17" s="660"/>
      <c r="AF17" s="660"/>
      <c r="AG17" s="660"/>
      <c r="AH17" s="660"/>
      <c r="AI17" s="660"/>
      <c r="AJ17" s="660"/>
      <c r="AK17" s="660"/>
      <c r="AL17" s="624">
        <v>0.5</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5"/>
      <c r="CD17" s="618" t="s">
        <v>255</v>
      </c>
      <c r="CE17" s="619"/>
      <c r="CF17" s="619"/>
      <c r="CG17" s="619"/>
      <c r="CH17" s="619"/>
      <c r="CI17" s="619"/>
      <c r="CJ17" s="619"/>
      <c r="CK17" s="619"/>
      <c r="CL17" s="619"/>
      <c r="CM17" s="619"/>
      <c r="CN17" s="619"/>
      <c r="CO17" s="619"/>
      <c r="CP17" s="619"/>
      <c r="CQ17" s="620"/>
      <c r="CR17" s="621">
        <v>363217</v>
      </c>
      <c r="CS17" s="622"/>
      <c r="CT17" s="622"/>
      <c r="CU17" s="622"/>
      <c r="CV17" s="622"/>
      <c r="CW17" s="622"/>
      <c r="CX17" s="622"/>
      <c r="CY17" s="623"/>
      <c r="CZ17" s="659">
        <v>9.5</v>
      </c>
      <c r="DA17" s="659"/>
      <c r="DB17" s="659"/>
      <c r="DC17" s="659"/>
      <c r="DD17" s="627" t="s">
        <v>122</v>
      </c>
      <c r="DE17" s="622"/>
      <c r="DF17" s="622"/>
      <c r="DG17" s="622"/>
      <c r="DH17" s="622"/>
      <c r="DI17" s="622"/>
      <c r="DJ17" s="622"/>
      <c r="DK17" s="622"/>
      <c r="DL17" s="622"/>
      <c r="DM17" s="622"/>
      <c r="DN17" s="622"/>
      <c r="DO17" s="622"/>
      <c r="DP17" s="623"/>
      <c r="DQ17" s="627">
        <v>363217</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1786</v>
      </c>
      <c r="S18" s="622"/>
      <c r="T18" s="622"/>
      <c r="U18" s="622"/>
      <c r="V18" s="622"/>
      <c r="W18" s="622"/>
      <c r="X18" s="622"/>
      <c r="Y18" s="623"/>
      <c r="Z18" s="659">
        <v>0</v>
      </c>
      <c r="AA18" s="659"/>
      <c r="AB18" s="659"/>
      <c r="AC18" s="659"/>
      <c r="AD18" s="660">
        <v>1786</v>
      </c>
      <c r="AE18" s="660"/>
      <c r="AF18" s="660"/>
      <c r="AG18" s="660"/>
      <c r="AH18" s="660"/>
      <c r="AI18" s="660"/>
      <c r="AJ18" s="660"/>
      <c r="AK18" s="660"/>
      <c r="AL18" s="624">
        <v>0.1</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5"/>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1498</v>
      </c>
      <c r="S19" s="622"/>
      <c r="T19" s="622"/>
      <c r="U19" s="622"/>
      <c r="V19" s="622"/>
      <c r="W19" s="622"/>
      <c r="X19" s="622"/>
      <c r="Y19" s="623"/>
      <c r="Z19" s="659">
        <v>0</v>
      </c>
      <c r="AA19" s="659"/>
      <c r="AB19" s="659"/>
      <c r="AC19" s="659"/>
      <c r="AD19" s="660">
        <v>1498</v>
      </c>
      <c r="AE19" s="660"/>
      <c r="AF19" s="660"/>
      <c r="AG19" s="660"/>
      <c r="AH19" s="660"/>
      <c r="AI19" s="660"/>
      <c r="AJ19" s="660"/>
      <c r="AK19" s="660"/>
      <c r="AL19" s="624">
        <v>0.1</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t="s">
        <v>122</v>
      </c>
      <c r="BH19" s="622"/>
      <c r="BI19" s="622"/>
      <c r="BJ19" s="622"/>
      <c r="BK19" s="622"/>
      <c r="BL19" s="622"/>
      <c r="BM19" s="622"/>
      <c r="BN19" s="623"/>
      <c r="BO19" s="659" t="s">
        <v>122</v>
      </c>
      <c r="BP19" s="659"/>
      <c r="BQ19" s="659"/>
      <c r="BR19" s="659"/>
      <c r="BS19" s="660" t="s">
        <v>122</v>
      </c>
      <c r="BT19" s="660"/>
      <c r="BU19" s="660"/>
      <c r="BV19" s="660"/>
      <c r="BW19" s="660"/>
      <c r="BX19" s="660"/>
      <c r="BY19" s="660"/>
      <c r="BZ19" s="660"/>
      <c r="CA19" s="660"/>
      <c r="CB19" s="695"/>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96" t="s">
        <v>262</v>
      </c>
      <c r="C20" s="697"/>
      <c r="D20" s="697"/>
      <c r="E20" s="697"/>
      <c r="F20" s="697"/>
      <c r="G20" s="697"/>
      <c r="H20" s="697"/>
      <c r="I20" s="697"/>
      <c r="J20" s="697"/>
      <c r="K20" s="697"/>
      <c r="L20" s="697"/>
      <c r="M20" s="697"/>
      <c r="N20" s="697"/>
      <c r="O20" s="697"/>
      <c r="P20" s="697"/>
      <c r="Q20" s="698"/>
      <c r="R20" s="621">
        <v>288</v>
      </c>
      <c r="S20" s="622"/>
      <c r="T20" s="622"/>
      <c r="U20" s="622"/>
      <c r="V20" s="622"/>
      <c r="W20" s="622"/>
      <c r="X20" s="622"/>
      <c r="Y20" s="623"/>
      <c r="Z20" s="659">
        <v>0</v>
      </c>
      <c r="AA20" s="659"/>
      <c r="AB20" s="659"/>
      <c r="AC20" s="659"/>
      <c r="AD20" s="660">
        <v>288</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t="s">
        <v>122</v>
      </c>
      <c r="BH20" s="622"/>
      <c r="BI20" s="622"/>
      <c r="BJ20" s="622"/>
      <c r="BK20" s="622"/>
      <c r="BL20" s="622"/>
      <c r="BM20" s="622"/>
      <c r="BN20" s="623"/>
      <c r="BO20" s="659" t="s">
        <v>122</v>
      </c>
      <c r="BP20" s="659"/>
      <c r="BQ20" s="659"/>
      <c r="BR20" s="659"/>
      <c r="BS20" s="660" t="s">
        <v>122</v>
      </c>
      <c r="BT20" s="660"/>
      <c r="BU20" s="660"/>
      <c r="BV20" s="660"/>
      <c r="BW20" s="660"/>
      <c r="BX20" s="660"/>
      <c r="BY20" s="660"/>
      <c r="BZ20" s="660"/>
      <c r="CA20" s="660"/>
      <c r="CB20" s="695"/>
      <c r="CD20" s="618" t="s">
        <v>264</v>
      </c>
      <c r="CE20" s="619"/>
      <c r="CF20" s="619"/>
      <c r="CG20" s="619"/>
      <c r="CH20" s="619"/>
      <c r="CI20" s="619"/>
      <c r="CJ20" s="619"/>
      <c r="CK20" s="619"/>
      <c r="CL20" s="619"/>
      <c r="CM20" s="619"/>
      <c r="CN20" s="619"/>
      <c r="CO20" s="619"/>
      <c r="CP20" s="619"/>
      <c r="CQ20" s="620"/>
      <c r="CR20" s="621">
        <v>3822483</v>
      </c>
      <c r="CS20" s="622"/>
      <c r="CT20" s="622"/>
      <c r="CU20" s="622"/>
      <c r="CV20" s="622"/>
      <c r="CW20" s="622"/>
      <c r="CX20" s="622"/>
      <c r="CY20" s="623"/>
      <c r="CZ20" s="659">
        <v>100</v>
      </c>
      <c r="DA20" s="659"/>
      <c r="DB20" s="659"/>
      <c r="DC20" s="659"/>
      <c r="DD20" s="627">
        <v>550725</v>
      </c>
      <c r="DE20" s="622"/>
      <c r="DF20" s="622"/>
      <c r="DG20" s="622"/>
      <c r="DH20" s="622"/>
      <c r="DI20" s="622"/>
      <c r="DJ20" s="622"/>
      <c r="DK20" s="622"/>
      <c r="DL20" s="622"/>
      <c r="DM20" s="622"/>
      <c r="DN20" s="622"/>
      <c r="DO20" s="622"/>
      <c r="DP20" s="623"/>
      <c r="DQ20" s="627">
        <v>2514936</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1881508</v>
      </c>
      <c r="S21" s="622"/>
      <c r="T21" s="622"/>
      <c r="U21" s="622"/>
      <c r="V21" s="622"/>
      <c r="W21" s="622"/>
      <c r="X21" s="622"/>
      <c r="Y21" s="623"/>
      <c r="Z21" s="659">
        <v>46.3</v>
      </c>
      <c r="AA21" s="659"/>
      <c r="AB21" s="659"/>
      <c r="AC21" s="659"/>
      <c r="AD21" s="660">
        <v>1671596</v>
      </c>
      <c r="AE21" s="660"/>
      <c r="AF21" s="660"/>
      <c r="AG21" s="660"/>
      <c r="AH21" s="660"/>
      <c r="AI21" s="660"/>
      <c r="AJ21" s="660"/>
      <c r="AK21" s="660"/>
      <c r="AL21" s="624">
        <v>71.5</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1671596</v>
      </c>
      <c r="S22" s="622"/>
      <c r="T22" s="622"/>
      <c r="U22" s="622"/>
      <c r="V22" s="622"/>
      <c r="W22" s="622"/>
      <c r="X22" s="622"/>
      <c r="Y22" s="623"/>
      <c r="Z22" s="659">
        <v>41.1</v>
      </c>
      <c r="AA22" s="659"/>
      <c r="AB22" s="659"/>
      <c r="AC22" s="659"/>
      <c r="AD22" s="660">
        <v>1671596</v>
      </c>
      <c r="AE22" s="660"/>
      <c r="AF22" s="660"/>
      <c r="AG22" s="660"/>
      <c r="AH22" s="660"/>
      <c r="AI22" s="660"/>
      <c r="AJ22" s="660"/>
      <c r="AK22" s="660"/>
      <c r="AL22" s="624">
        <v>71.5</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5"/>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209912</v>
      </c>
      <c r="S23" s="622"/>
      <c r="T23" s="622"/>
      <c r="U23" s="622"/>
      <c r="V23" s="622"/>
      <c r="W23" s="622"/>
      <c r="X23" s="622"/>
      <c r="Y23" s="623"/>
      <c r="Z23" s="659">
        <v>5.2</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5"/>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5"/>
      <c r="CD24" s="679" t="s">
        <v>279</v>
      </c>
      <c r="CE24" s="680"/>
      <c r="CF24" s="680"/>
      <c r="CG24" s="680"/>
      <c r="CH24" s="680"/>
      <c r="CI24" s="680"/>
      <c r="CJ24" s="680"/>
      <c r="CK24" s="680"/>
      <c r="CL24" s="680"/>
      <c r="CM24" s="680"/>
      <c r="CN24" s="680"/>
      <c r="CO24" s="680"/>
      <c r="CP24" s="680"/>
      <c r="CQ24" s="681"/>
      <c r="CR24" s="676">
        <v>1486620</v>
      </c>
      <c r="CS24" s="677"/>
      <c r="CT24" s="677"/>
      <c r="CU24" s="677"/>
      <c r="CV24" s="677"/>
      <c r="CW24" s="677"/>
      <c r="CX24" s="677"/>
      <c r="CY24" s="702"/>
      <c r="CZ24" s="703">
        <v>38.9</v>
      </c>
      <c r="DA24" s="685"/>
      <c r="DB24" s="685"/>
      <c r="DC24" s="705"/>
      <c r="DD24" s="701">
        <v>1122512</v>
      </c>
      <c r="DE24" s="677"/>
      <c r="DF24" s="677"/>
      <c r="DG24" s="677"/>
      <c r="DH24" s="677"/>
      <c r="DI24" s="677"/>
      <c r="DJ24" s="677"/>
      <c r="DK24" s="702"/>
      <c r="DL24" s="701">
        <v>1100765</v>
      </c>
      <c r="DM24" s="677"/>
      <c r="DN24" s="677"/>
      <c r="DO24" s="677"/>
      <c r="DP24" s="677"/>
      <c r="DQ24" s="677"/>
      <c r="DR24" s="677"/>
      <c r="DS24" s="677"/>
      <c r="DT24" s="677"/>
      <c r="DU24" s="677"/>
      <c r="DV24" s="702"/>
      <c r="DW24" s="703">
        <v>47.1</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2536266</v>
      </c>
      <c r="S25" s="622"/>
      <c r="T25" s="622"/>
      <c r="U25" s="622"/>
      <c r="V25" s="622"/>
      <c r="W25" s="622"/>
      <c r="X25" s="622"/>
      <c r="Y25" s="623"/>
      <c r="Z25" s="659">
        <v>62.4</v>
      </c>
      <c r="AA25" s="659"/>
      <c r="AB25" s="659"/>
      <c r="AC25" s="659"/>
      <c r="AD25" s="660">
        <v>2326354</v>
      </c>
      <c r="AE25" s="660"/>
      <c r="AF25" s="660"/>
      <c r="AG25" s="660"/>
      <c r="AH25" s="660"/>
      <c r="AI25" s="660"/>
      <c r="AJ25" s="660"/>
      <c r="AK25" s="660"/>
      <c r="AL25" s="624">
        <v>99.5</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5"/>
      <c r="CD25" s="618" t="s">
        <v>282</v>
      </c>
      <c r="CE25" s="619"/>
      <c r="CF25" s="619"/>
      <c r="CG25" s="619"/>
      <c r="CH25" s="619"/>
      <c r="CI25" s="619"/>
      <c r="CJ25" s="619"/>
      <c r="CK25" s="619"/>
      <c r="CL25" s="619"/>
      <c r="CM25" s="619"/>
      <c r="CN25" s="619"/>
      <c r="CO25" s="619"/>
      <c r="CP25" s="619"/>
      <c r="CQ25" s="620"/>
      <c r="CR25" s="621">
        <v>738401</v>
      </c>
      <c r="CS25" s="634"/>
      <c r="CT25" s="634"/>
      <c r="CU25" s="634"/>
      <c r="CV25" s="634"/>
      <c r="CW25" s="634"/>
      <c r="CX25" s="634"/>
      <c r="CY25" s="635"/>
      <c r="CZ25" s="624">
        <v>19.3</v>
      </c>
      <c r="DA25" s="636"/>
      <c r="DB25" s="636"/>
      <c r="DC25" s="637"/>
      <c r="DD25" s="627">
        <v>676114</v>
      </c>
      <c r="DE25" s="634"/>
      <c r="DF25" s="634"/>
      <c r="DG25" s="634"/>
      <c r="DH25" s="634"/>
      <c r="DI25" s="634"/>
      <c r="DJ25" s="634"/>
      <c r="DK25" s="635"/>
      <c r="DL25" s="627">
        <v>654367</v>
      </c>
      <c r="DM25" s="634"/>
      <c r="DN25" s="634"/>
      <c r="DO25" s="634"/>
      <c r="DP25" s="634"/>
      <c r="DQ25" s="634"/>
      <c r="DR25" s="634"/>
      <c r="DS25" s="634"/>
      <c r="DT25" s="634"/>
      <c r="DU25" s="634"/>
      <c r="DV25" s="635"/>
      <c r="DW25" s="624">
        <v>28</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594</v>
      </c>
      <c r="S26" s="622"/>
      <c r="T26" s="622"/>
      <c r="U26" s="622"/>
      <c r="V26" s="622"/>
      <c r="W26" s="622"/>
      <c r="X26" s="622"/>
      <c r="Y26" s="623"/>
      <c r="Z26" s="659">
        <v>0</v>
      </c>
      <c r="AA26" s="659"/>
      <c r="AB26" s="659"/>
      <c r="AC26" s="659"/>
      <c r="AD26" s="660">
        <v>594</v>
      </c>
      <c r="AE26" s="660"/>
      <c r="AF26" s="660"/>
      <c r="AG26" s="660"/>
      <c r="AH26" s="660"/>
      <c r="AI26" s="660"/>
      <c r="AJ26" s="660"/>
      <c r="AK26" s="660"/>
      <c r="AL26" s="624">
        <v>0</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5"/>
      <c r="CD26" s="618" t="s">
        <v>285</v>
      </c>
      <c r="CE26" s="619"/>
      <c r="CF26" s="619"/>
      <c r="CG26" s="619"/>
      <c r="CH26" s="619"/>
      <c r="CI26" s="619"/>
      <c r="CJ26" s="619"/>
      <c r="CK26" s="619"/>
      <c r="CL26" s="619"/>
      <c r="CM26" s="619"/>
      <c r="CN26" s="619"/>
      <c r="CO26" s="619"/>
      <c r="CP26" s="619"/>
      <c r="CQ26" s="620"/>
      <c r="CR26" s="621">
        <v>400805</v>
      </c>
      <c r="CS26" s="622"/>
      <c r="CT26" s="622"/>
      <c r="CU26" s="622"/>
      <c r="CV26" s="622"/>
      <c r="CW26" s="622"/>
      <c r="CX26" s="622"/>
      <c r="CY26" s="623"/>
      <c r="CZ26" s="624">
        <v>10.5</v>
      </c>
      <c r="DA26" s="636"/>
      <c r="DB26" s="636"/>
      <c r="DC26" s="637"/>
      <c r="DD26" s="627">
        <v>360658</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1802</v>
      </c>
      <c r="S27" s="622"/>
      <c r="T27" s="622"/>
      <c r="U27" s="622"/>
      <c r="V27" s="622"/>
      <c r="W27" s="622"/>
      <c r="X27" s="622"/>
      <c r="Y27" s="623"/>
      <c r="Z27" s="659">
        <v>0</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465421</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695"/>
      <c r="CD27" s="618" t="s">
        <v>288</v>
      </c>
      <c r="CE27" s="619"/>
      <c r="CF27" s="619"/>
      <c r="CG27" s="619"/>
      <c r="CH27" s="619"/>
      <c r="CI27" s="619"/>
      <c r="CJ27" s="619"/>
      <c r="CK27" s="619"/>
      <c r="CL27" s="619"/>
      <c r="CM27" s="619"/>
      <c r="CN27" s="619"/>
      <c r="CO27" s="619"/>
      <c r="CP27" s="619"/>
      <c r="CQ27" s="620"/>
      <c r="CR27" s="621">
        <v>385002</v>
      </c>
      <c r="CS27" s="634"/>
      <c r="CT27" s="634"/>
      <c r="CU27" s="634"/>
      <c r="CV27" s="634"/>
      <c r="CW27" s="634"/>
      <c r="CX27" s="634"/>
      <c r="CY27" s="635"/>
      <c r="CZ27" s="624">
        <v>10.1</v>
      </c>
      <c r="DA27" s="636"/>
      <c r="DB27" s="636"/>
      <c r="DC27" s="637"/>
      <c r="DD27" s="627">
        <v>83181</v>
      </c>
      <c r="DE27" s="634"/>
      <c r="DF27" s="634"/>
      <c r="DG27" s="634"/>
      <c r="DH27" s="634"/>
      <c r="DI27" s="634"/>
      <c r="DJ27" s="634"/>
      <c r="DK27" s="635"/>
      <c r="DL27" s="627">
        <v>83181</v>
      </c>
      <c r="DM27" s="634"/>
      <c r="DN27" s="634"/>
      <c r="DO27" s="634"/>
      <c r="DP27" s="634"/>
      <c r="DQ27" s="634"/>
      <c r="DR27" s="634"/>
      <c r="DS27" s="634"/>
      <c r="DT27" s="634"/>
      <c r="DU27" s="634"/>
      <c r="DV27" s="635"/>
      <c r="DW27" s="624">
        <v>3.6</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13522</v>
      </c>
      <c r="S28" s="622"/>
      <c r="T28" s="622"/>
      <c r="U28" s="622"/>
      <c r="V28" s="622"/>
      <c r="W28" s="622"/>
      <c r="X28" s="622"/>
      <c r="Y28" s="623"/>
      <c r="Z28" s="659">
        <v>0.3</v>
      </c>
      <c r="AA28" s="659"/>
      <c r="AB28" s="659"/>
      <c r="AC28" s="659"/>
      <c r="AD28" s="660">
        <v>4816</v>
      </c>
      <c r="AE28" s="660"/>
      <c r="AF28" s="660"/>
      <c r="AG28" s="660"/>
      <c r="AH28" s="660"/>
      <c r="AI28" s="660"/>
      <c r="AJ28" s="660"/>
      <c r="AK28" s="660"/>
      <c r="AL28" s="624">
        <v>0.2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363217</v>
      </c>
      <c r="CS28" s="622"/>
      <c r="CT28" s="622"/>
      <c r="CU28" s="622"/>
      <c r="CV28" s="622"/>
      <c r="CW28" s="622"/>
      <c r="CX28" s="622"/>
      <c r="CY28" s="623"/>
      <c r="CZ28" s="624">
        <v>9.5</v>
      </c>
      <c r="DA28" s="636"/>
      <c r="DB28" s="636"/>
      <c r="DC28" s="637"/>
      <c r="DD28" s="627">
        <v>363217</v>
      </c>
      <c r="DE28" s="622"/>
      <c r="DF28" s="622"/>
      <c r="DG28" s="622"/>
      <c r="DH28" s="622"/>
      <c r="DI28" s="622"/>
      <c r="DJ28" s="622"/>
      <c r="DK28" s="623"/>
      <c r="DL28" s="627">
        <v>363217</v>
      </c>
      <c r="DM28" s="622"/>
      <c r="DN28" s="622"/>
      <c r="DO28" s="622"/>
      <c r="DP28" s="622"/>
      <c r="DQ28" s="622"/>
      <c r="DR28" s="622"/>
      <c r="DS28" s="622"/>
      <c r="DT28" s="622"/>
      <c r="DU28" s="622"/>
      <c r="DV28" s="623"/>
      <c r="DW28" s="624">
        <v>15.5</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12446</v>
      </c>
      <c r="S29" s="622"/>
      <c r="T29" s="622"/>
      <c r="U29" s="622"/>
      <c r="V29" s="622"/>
      <c r="W29" s="622"/>
      <c r="X29" s="622"/>
      <c r="Y29" s="623"/>
      <c r="Z29" s="659">
        <v>0.3</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292</v>
      </c>
      <c r="CE29" s="641"/>
      <c r="CF29" s="618" t="s">
        <v>66</v>
      </c>
      <c r="CG29" s="619"/>
      <c r="CH29" s="619"/>
      <c r="CI29" s="619"/>
      <c r="CJ29" s="619"/>
      <c r="CK29" s="619"/>
      <c r="CL29" s="619"/>
      <c r="CM29" s="619"/>
      <c r="CN29" s="619"/>
      <c r="CO29" s="619"/>
      <c r="CP29" s="619"/>
      <c r="CQ29" s="620"/>
      <c r="CR29" s="621">
        <v>363217</v>
      </c>
      <c r="CS29" s="634"/>
      <c r="CT29" s="634"/>
      <c r="CU29" s="634"/>
      <c r="CV29" s="634"/>
      <c r="CW29" s="634"/>
      <c r="CX29" s="634"/>
      <c r="CY29" s="635"/>
      <c r="CZ29" s="624">
        <v>9.5</v>
      </c>
      <c r="DA29" s="636"/>
      <c r="DB29" s="636"/>
      <c r="DC29" s="637"/>
      <c r="DD29" s="627">
        <v>363217</v>
      </c>
      <c r="DE29" s="634"/>
      <c r="DF29" s="634"/>
      <c r="DG29" s="634"/>
      <c r="DH29" s="634"/>
      <c r="DI29" s="634"/>
      <c r="DJ29" s="634"/>
      <c r="DK29" s="635"/>
      <c r="DL29" s="627">
        <v>363217</v>
      </c>
      <c r="DM29" s="634"/>
      <c r="DN29" s="634"/>
      <c r="DO29" s="634"/>
      <c r="DP29" s="634"/>
      <c r="DQ29" s="634"/>
      <c r="DR29" s="634"/>
      <c r="DS29" s="634"/>
      <c r="DT29" s="634"/>
      <c r="DU29" s="634"/>
      <c r="DV29" s="635"/>
      <c r="DW29" s="624">
        <v>15.5</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426843</v>
      </c>
      <c r="S30" s="622"/>
      <c r="T30" s="622"/>
      <c r="U30" s="622"/>
      <c r="V30" s="622"/>
      <c r="W30" s="622"/>
      <c r="X30" s="622"/>
      <c r="Y30" s="623"/>
      <c r="Z30" s="659">
        <v>10.5</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3"/>
      <c r="BI30" s="693"/>
      <c r="BJ30" s="693"/>
      <c r="BK30" s="693"/>
      <c r="BL30" s="693"/>
      <c r="BM30" s="693"/>
      <c r="BN30" s="693"/>
      <c r="BO30" s="693"/>
      <c r="BP30" s="693"/>
      <c r="BQ30" s="694"/>
      <c r="BR30" s="673" t="s">
        <v>295</v>
      </c>
      <c r="BS30" s="693"/>
      <c r="BT30" s="693"/>
      <c r="BU30" s="693"/>
      <c r="BV30" s="693"/>
      <c r="BW30" s="693"/>
      <c r="BX30" s="693"/>
      <c r="BY30" s="693"/>
      <c r="BZ30" s="693"/>
      <c r="CA30" s="693"/>
      <c r="CB30" s="694"/>
      <c r="CD30" s="642"/>
      <c r="CE30" s="643"/>
      <c r="CF30" s="618" t="s">
        <v>296</v>
      </c>
      <c r="CG30" s="619"/>
      <c r="CH30" s="619"/>
      <c r="CI30" s="619"/>
      <c r="CJ30" s="619"/>
      <c r="CK30" s="619"/>
      <c r="CL30" s="619"/>
      <c r="CM30" s="619"/>
      <c r="CN30" s="619"/>
      <c r="CO30" s="619"/>
      <c r="CP30" s="619"/>
      <c r="CQ30" s="620"/>
      <c r="CR30" s="621">
        <v>351898</v>
      </c>
      <c r="CS30" s="622"/>
      <c r="CT30" s="622"/>
      <c r="CU30" s="622"/>
      <c r="CV30" s="622"/>
      <c r="CW30" s="622"/>
      <c r="CX30" s="622"/>
      <c r="CY30" s="623"/>
      <c r="CZ30" s="624">
        <v>9.1999999999999993</v>
      </c>
      <c r="DA30" s="636"/>
      <c r="DB30" s="636"/>
      <c r="DC30" s="637"/>
      <c r="DD30" s="627">
        <v>351898</v>
      </c>
      <c r="DE30" s="622"/>
      <c r="DF30" s="622"/>
      <c r="DG30" s="622"/>
      <c r="DH30" s="622"/>
      <c r="DI30" s="622"/>
      <c r="DJ30" s="622"/>
      <c r="DK30" s="623"/>
      <c r="DL30" s="627">
        <v>351898</v>
      </c>
      <c r="DM30" s="622"/>
      <c r="DN30" s="622"/>
      <c r="DO30" s="622"/>
      <c r="DP30" s="622"/>
      <c r="DQ30" s="622"/>
      <c r="DR30" s="622"/>
      <c r="DS30" s="622"/>
      <c r="DT30" s="622"/>
      <c r="DU30" s="622"/>
      <c r="DV30" s="623"/>
      <c r="DW30" s="624">
        <v>15</v>
      </c>
      <c r="DX30" s="636"/>
      <c r="DY30" s="636"/>
      <c r="DZ30" s="636"/>
      <c r="EA30" s="636"/>
      <c r="EB30" s="636"/>
      <c r="EC30" s="648"/>
    </row>
    <row r="31" spans="2:133" ht="11.25" customHeight="1" x14ac:dyDescent="0.15">
      <c r="B31" s="696" t="s">
        <v>297</v>
      </c>
      <c r="C31" s="697"/>
      <c r="D31" s="697"/>
      <c r="E31" s="697"/>
      <c r="F31" s="697"/>
      <c r="G31" s="697"/>
      <c r="H31" s="697"/>
      <c r="I31" s="697"/>
      <c r="J31" s="697"/>
      <c r="K31" s="697"/>
      <c r="L31" s="697"/>
      <c r="M31" s="697"/>
      <c r="N31" s="697"/>
      <c r="O31" s="697"/>
      <c r="P31" s="697"/>
      <c r="Q31" s="698"/>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87" t="s">
        <v>298</v>
      </c>
      <c r="AQ31" s="688"/>
      <c r="AR31" s="688"/>
      <c r="AS31" s="688"/>
      <c r="AT31" s="689" t="s">
        <v>299</v>
      </c>
      <c r="AU31" s="218"/>
      <c r="AV31" s="218"/>
      <c r="AW31" s="218"/>
      <c r="AX31" s="679" t="s">
        <v>177</v>
      </c>
      <c r="AY31" s="680"/>
      <c r="AZ31" s="680"/>
      <c r="BA31" s="680"/>
      <c r="BB31" s="680"/>
      <c r="BC31" s="680"/>
      <c r="BD31" s="680"/>
      <c r="BE31" s="680"/>
      <c r="BF31" s="681"/>
      <c r="BG31" s="683">
        <v>99.4</v>
      </c>
      <c r="BH31" s="684"/>
      <c r="BI31" s="684"/>
      <c r="BJ31" s="684"/>
      <c r="BK31" s="684"/>
      <c r="BL31" s="684"/>
      <c r="BM31" s="685">
        <v>99.2</v>
      </c>
      <c r="BN31" s="684"/>
      <c r="BO31" s="684"/>
      <c r="BP31" s="684"/>
      <c r="BQ31" s="686"/>
      <c r="BR31" s="683">
        <v>99.9</v>
      </c>
      <c r="BS31" s="684"/>
      <c r="BT31" s="684"/>
      <c r="BU31" s="684"/>
      <c r="BV31" s="684"/>
      <c r="BW31" s="684"/>
      <c r="BX31" s="685">
        <v>99.6</v>
      </c>
      <c r="BY31" s="684"/>
      <c r="BZ31" s="684"/>
      <c r="CA31" s="684"/>
      <c r="CB31" s="686"/>
      <c r="CD31" s="642"/>
      <c r="CE31" s="643"/>
      <c r="CF31" s="618" t="s">
        <v>300</v>
      </c>
      <c r="CG31" s="619"/>
      <c r="CH31" s="619"/>
      <c r="CI31" s="619"/>
      <c r="CJ31" s="619"/>
      <c r="CK31" s="619"/>
      <c r="CL31" s="619"/>
      <c r="CM31" s="619"/>
      <c r="CN31" s="619"/>
      <c r="CO31" s="619"/>
      <c r="CP31" s="619"/>
      <c r="CQ31" s="620"/>
      <c r="CR31" s="621">
        <v>11319</v>
      </c>
      <c r="CS31" s="634"/>
      <c r="CT31" s="634"/>
      <c r="CU31" s="634"/>
      <c r="CV31" s="634"/>
      <c r="CW31" s="634"/>
      <c r="CX31" s="634"/>
      <c r="CY31" s="635"/>
      <c r="CZ31" s="624">
        <v>0.3</v>
      </c>
      <c r="DA31" s="636"/>
      <c r="DB31" s="636"/>
      <c r="DC31" s="637"/>
      <c r="DD31" s="627">
        <v>11319</v>
      </c>
      <c r="DE31" s="634"/>
      <c r="DF31" s="634"/>
      <c r="DG31" s="634"/>
      <c r="DH31" s="634"/>
      <c r="DI31" s="634"/>
      <c r="DJ31" s="634"/>
      <c r="DK31" s="635"/>
      <c r="DL31" s="627">
        <v>11319</v>
      </c>
      <c r="DM31" s="634"/>
      <c r="DN31" s="634"/>
      <c r="DO31" s="634"/>
      <c r="DP31" s="634"/>
      <c r="DQ31" s="634"/>
      <c r="DR31" s="634"/>
      <c r="DS31" s="634"/>
      <c r="DT31" s="634"/>
      <c r="DU31" s="634"/>
      <c r="DV31" s="635"/>
      <c r="DW31" s="624">
        <v>0.5</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260125</v>
      </c>
      <c r="S32" s="622"/>
      <c r="T32" s="622"/>
      <c r="U32" s="622"/>
      <c r="V32" s="622"/>
      <c r="W32" s="622"/>
      <c r="X32" s="622"/>
      <c r="Y32" s="623"/>
      <c r="Z32" s="659">
        <v>6.4</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0"/>
      <c r="AU32" s="214" t="s">
        <v>302</v>
      </c>
      <c r="AX32" s="618" t="s">
        <v>303</v>
      </c>
      <c r="AY32" s="619"/>
      <c r="AZ32" s="619"/>
      <c r="BA32" s="619"/>
      <c r="BB32" s="619"/>
      <c r="BC32" s="619"/>
      <c r="BD32" s="619"/>
      <c r="BE32" s="619"/>
      <c r="BF32" s="620"/>
      <c r="BG32" s="692">
        <v>99</v>
      </c>
      <c r="BH32" s="634"/>
      <c r="BI32" s="634"/>
      <c r="BJ32" s="634"/>
      <c r="BK32" s="634"/>
      <c r="BL32" s="634"/>
      <c r="BM32" s="625">
        <v>98.8</v>
      </c>
      <c r="BN32" s="634"/>
      <c r="BO32" s="634"/>
      <c r="BP32" s="634"/>
      <c r="BQ32" s="657"/>
      <c r="BR32" s="692">
        <v>99.9</v>
      </c>
      <c r="BS32" s="634"/>
      <c r="BT32" s="634"/>
      <c r="BU32" s="634"/>
      <c r="BV32" s="634"/>
      <c r="BW32" s="634"/>
      <c r="BX32" s="625">
        <v>99.6</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3670</v>
      </c>
      <c r="S33" s="622"/>
      <c r="T33" s="622"/>
      <c r="U33" s="622"/>
      <c r="V33" s="622"/>
      <c r="W33" s="622"/>
      <c r="X33" s="622"/>
      <c r="Y33" s="623"/>
      <c r="Z33" s="659">
        <v>0.1</v>
      </c>
      <c r="AA33" s="659"/>
      <c r="AB33" s="659"/>
      <c r="AC33" s="659"/>
      <c r="AD33" s="660" t="s">
        <v>122</v>
      </c>
      <c r="AE33" s="660"/>
      <c r="AF33" s="660"/>
      <c r="AG33" s="660"/>
      <c r="AH33" s="660"/>
      <c r="AI33" s="660"/>
      <c r="AJ33" s="660"/>
      <c r="AK33" s="660"/>
      <c r="AL33" s="624" t="s">
        <v>122</v>
      </c>
      <c r="AM33" s="625"/>
      <c r="AN33" s="625"/>
      <c r="AO33" s="661"/>
      <c r="AP33" s="664"/>
      <c r="AQ33" s="665"/>
      <c r="AR33" s="665"/>
      <c r="AS33" s="665"/>
      <c r="AT33" s="691"/>
      <c r="AU33" s="219"/>
      <c r="AV33" s="219"/>
      <c r="AW33" s="219"/>
      <c r="AX33" s="602" t="s">
        <v>306</v>
      </c>
      <c r="AY33" s="603"/>
      <c r="AZ33" s="603"/>
      <c r="BA33" s="603"/>
      <c r="BB33" s="603"/>
      <c r="BC33" s="603"/>
      <c r="BD33" s="603"/>
      <c r="BE33" s="603"/>
      <c r="BF33" s="604"/>
      <c r="BG33" s="682">
        <v>99.8</v>
      </c>
      <c r="BH33" s="606"/>
      <c r="BI33" s="606"/>
      <c r="BJ33" s="606"/>
      <c r="BK33" s="606"/>
      <c r="BL33" s="606"/>
      <c r="BM33" s="652">
        <v>99.5</v>
      </c>
      <c r="BN33" s="606"/>
      <c r="BO33" s="606"/>
      <c r="BP33" s="606"/>
      <c r="BQ33" s="669"/>
      <c r="BR33" s="682">
        <v>99.9</v>
      </c>
      <c r="BS33" s="606"/>
      <c r="BT33" s="606"/>
      <c r="BU33" s="606"/>
      <c r="BV33" s="606"/>
      <c r="BW33" s="606"/>
      <c r="BX33" s="652">
        <v>99.5</v>
      </c>
      <c r="BY33" s="606"/>
      <c r="BZ33" s="606"/>
      <c r="CA33" s="606"/>
      <c r="CB33" s="669"/>
      <c r="CD33" s="618" t="s">
        <v>307</v>
      </c>
      <c r="CE33" s="619"/>
      <c r="CF33" s="619"/>
      <c r="CG33" s="619"/>
      <c r="CH33" s="619"/>
      <c r="CI33" s="619"/>
      <c r="CJ33" s="619"/>
      <c r="CK33" s="619"/>
      <c r="CL33" s="619"/>
      <c r="CM33" s="619"/>
      <c r="CN33" s="619"/>
      <c r="CO33" s="619"/>
      <c r="CP33" s="619"/>
      <c r="CQ33" s="620"/>
      <c r="CR33" s="621">
        <v>1747408</v>
      </c>
      <c r="CS33" s="634"/>
      <c r="CT33" s="634"/>
      <c r="CU33" s="634"/>
      <c r="CV33" s="634"/>
      <c r="CW33" s="634"/>
      <c r="CX33" s="634"/>
      <c r="CY33" s="635"/>
      <c r="CZ33" s="624">
        <v>45.7</v>
      </c>
      <c r="DA33" s="636"/>
      <c r="DB33" s="636"/>
      <c r="DC33" s="637"/>
      <c r="DD33" s="627">
        <v>1282349</v>
      </c>
      <c r="DE33" s="634"/>
      <c r="DF33" s="634"/>
      <c r="DG33" s="634"/>
      <c r="DH33" s="634"/>
      <c r="DI33" s="634"/>
      <c r="DJ33" s="634"/>
      <c r="DK33" s="635"/>
      <c r="DL33" s="627">
        <v>679233</v>
      </c>
      <c r="DM33" s="634"/>
      <c r="DN33" s="634"/>
      <c r="DO33" s="634"/>
      <c r="DP33" s="634"/>
      <c r="DQ33" s="634"/>
      <c r="DR33" s="634"/>
      <c r="DS33" s="634"/>
      <c r="DT33" s="634"/>
      <c r="DU33" s="634"/>
      <c r="DV33" s="635"/>
      <c r="DW33" s="624">
        <v>29</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7532</v>
      </c>
      <c r="S34" s="622"/>
      <c r="T34" s="622"/>
      <c r="U34" s="622"/>
      <c r="V34" s="622"/>
      <c r="W34" s="622"/>
      <c r="X34" s="622"/>
      <c r="Y34" s="623"/>
      <c r="Z34" s="659">
        <v>0.2</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669306</v>
      </c>
      <c r="CS34" s="622"/>
      <c r="CT34" s="622"/>
      <c r="CU34" s="622"/>
      <c r="CV34" s="622"/>
      <c r="CW34" s="622"/>
      <c r="CX34" s="622"/>
      <c r="CY34" s="623"/>
      <c r="CZ34" s="624">
        <v>17.5</v>
      </c>
      <c r="DA34" s="636"/>
      <c r="DB34" s="636"/>
      <c r="DC34" s="637"/>
      <c r="DD34" s="627">
        <v>409951</v>
      </c>
      <c r="DE34" s="622"/>
      <c r="DF34" s="622"/>
      <c r="DG34" s="622"/>
      <c r="DH34" s="622"/>
      <c r="DI34" s="622"/>
      <c r="DJ34" s="622"/>
      <c r="DK34" s="623"/>
      <c r="DL34" s="627">
        <v>343927</v>
      </c>
      <c r="DM34" s="622"/>
      <c r="DN34" s="622"/>
      <c r="DO34" s="622"/>
      <c r="DP34" s="622"/>
      <c r="DQ34" s="622"/>
      <c r="DR34" s="622"/>
      <c r="DS34" s="622"/>
      <c r="DT34" s="622"/>
      <c r="DU34" s="622"/>
      <c r="DV34" s="623"/>
      <c r="DW34" s="624">
        <v>14.7</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122335</v>
      </c>
      <c r="S35" s="622"/>
      <c r="T35" s="622"/>
      <c r="U35" s="622"/>
      <c r="V35" s="622"/>
      <c r="W35" s="622"/>
      <c r="X35" s="622"/>
      <c r="Y35" s="623"/>
      <c r="Z35" s="659">
        <v>3</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2610</v>
      </c>
      <c r="CS35" s="634"/>
      <c r="CT35" s="634"/>
      <c r="CU35" s="634"/>
      <c r="CV35" s="634"/>
      <c r="CW35" s="634"/>
      <c r="CX35" s="634"/>
      <c r="CY35" s="635"/>
      <c r="CZ35" s="624">
        <v>0.1</v>
      </c>
      <c r="DA35" s="636"/>
      <c r="DB35" s="636"/>
      <c r="DC35" s="637"/>
      <c r="DD35" s="627">
        <v>2610</v>
      </c>
      <c r="DE35" s="634"/>
      <c r="DF35" s="634"/>
      <c r="DG35" s="634"/>
      <c r="DH35" s="634"/>
      <c r="DI35" s="634"/>
      <c r="DJ35" s="634"/>
      <c r="DK35" s="635"/>
      <c r="DL35" s="627">
        <v>2610</v>
      </c>
      <c r="DM35" s="634"/>
      <c r="DN35" s="634"/>
      <c r="DO35" s="634"/>
      <c r="DP35" s="634"/>
      <c r="DQ35" s="634"/>
      <c r="DR35" s="634"/>
      <c r="DS35" s="634"/>
      <c r="DT35" s="634"/>
      <c r="DU35" s="634"/>
      <c r="DV35" s="635"/>
      <c r="DW35" s="624">
        <v>0.1</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85197</v>
      </c>
      <c r="S36" s="622"/>
      <c r="T36" s="622"/>
      <c r="U36" s="622"/>
      <c r="V36" s="622"/>
      <c r="W36" s="622"/>
      <c r="X36" s="622"/>
      <c r="Y36" s="623"/>
      <c r="Z36" s="659">
        <v>2.1</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468706</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1894</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410076</v>
      </c>
      <c r="CS36" s="622"/>
      <c r="CT36" s="622"/>
      <c r="CU36" s="622"/>
      <c r="CV36" s="622"/>
      <c r="CW36" s="622"/>
      <c r="CX36" s="622"/>
      <c r="CY36" s="623"/>
      <c r="CZ36" s="624">
        <v>10.7</v>
      </c>
      <c r="DA36" s="636"/>
      <c r="DB36" s="636"/>
      <c r="DC36" s="637"/>
      <c r="DD36" s="627">
        <v>264794</v>
      </c>
      <c r="DE36" s="622"/>
      <c r="DF36" s="622"/>
      <c r="DG36" s="622"/>
      <c r="DH36" s="622"/>
      <c r="DI36" s="622"/>
      <c r="DJ36" s="622"/>
      <c r="DK36" s="623"/>
      <c r="DL36" s="627">
        <v>96026</v>
      </c>
      <c r="DM36" s="622"/>
      <c r="DN36" s="622"/>
      <c r="DO36" s="622"/>
      <c r="DP36" s="622"/>
      <c r="DQ36" s="622"/>
      <c r="DR36" s="622"/>
      <c r="DS36" s="622"/>
      <c r="DT36" s="622"/>
      <c r="DU36" s="622"/>
      <c r="DV36" s="623"/>
      <c r="DW36" s="624">
        <v>4.0999999999999996</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69548</v>
      </c>
      <c r="S37" s="622"/>
      <c r="T37" s="622"/>
      <c r="U37" s="622"/>
      <c r="V37" s="622"/>
      <c r="W37" s="622"/>
      <c r="X37" s="622"/>
      <c r="Y37" s="623"/>
      <c r="Z37" s="659">
        <v>1.7</v>
      </c>
      <c r="AA37" s="659"/>
      <c r="AB37" s="659"/>
      <c r="AC37" s="659"/>
      <c r="AD37" s="660">
        <v>6811</v>
      </c>
      <c r="AE37" s="660"/>
      <c r="AF37" s="660"/>
      <c r="AG37" s="660"/>
      <c r="AH37" s="660"/>
      <c r="AI37" s="660"/>
      <c r="AJ37" s="660"/>
      <c r="AK37" s="660"/>
      <c r="AL37" s="624">
        <v>0.3</v>
      </c>
      <c r="AM37" s="625"/>
      <c r="AN37" s="625"/>
      <c r="AO37" s="661"/>
      <c r="AQ37" s="654" t="s">
        <v>319</v>
      </c>
      <c r="AR37" s="655"/>
      <c r="AS37" s="655"/>
      <c r="AT37" s="655"/>
      <c r="AU37" s="655"/>
      <c r="AV37" s="655"/>
      <c r="AW37" s="655"/>
      <c r="AX37" s="655"/>
      <c r="AY37" s="656"/>
      <c r="AZ37" s="621">
        <v>121980</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-5587</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160856</v>
      </c>
      <c r="CS37" s="634"/>
      <c r="CT37" s="634"/>
      <c r="CU37" s="634"/>
      <c r="CV37" s="634"/>
      <c r="CW37" s="634"/>
      <c r="CX37" s="634"/>
      <c r="CY37" s="635"/>
      <c r="CZ37" s="624">
        <v>4.2</v>
      </c>
      <c r="DA37" s="636"/>
      <c r="DB37" s="636"/>
      <c r="DC37" s="637"/>
      <c r="DD37" s="627">
        <v>109498</v>
      </c>
      <c r="DE37" s="634"/>
      <c r="DF37" s="634"/>
      <c r="DG37" s="634"/>
      <c r="DH37" s="634"/>
      <c r="DI37" s="634"/>
      <c r="DJ37" s="634"/>
      <c r="DK37" s="635"/>
      <c r="DL37" s="627">
        <v>50659</v>
      </c>
      <c r="DM37" s="634"/>
      <c r="DN37" s="634"/>
      <c r="DO37" s="634"/>
      <c r="DP37" s="634"/>
      <c r="DQ37" s="634"/>
      <c r="DR37" s="634"/>
      <c r="DS37" s="634"/>
      <c r="DT37" s="634"/>
      <c r="DU37" s="634"/>
      <c r="DV37" s="635"/>
      <c r="DW37" s="624">
        <v>2.2000000000000002</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524000</v>
      </c>
      <c r="S38" s="622"/>
      <c r="T38" s="622"/>
      <c r="U38" s="622"/>
      <c r="V38" s="622"/>
      <c r="W38" s="622"/>
      <c r="X38" s="622"/>
      <c r="Y38" s="623"/>
      <c r="Z38" s="659">
        <v>12.9</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t="s">
        <v>122</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784</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468706</v>
      </c>
      <c r="CS38" s="622"/>
      <c r="CT38" s="622"/>
      <c r="CU38" s="622"/>
      <c r="CV38" s="622"/>
      <c r="CW38" s="622"/>
      <c r="CX38" s="622"/>
      <c r="CY38" s="623"/>
      <c r="CZ38" s="624">
        <v>12.3</v>
      </c>
      <c r="DA38" s="636"/>
      <c r="DB38" s="636"/>
      <c r="DC38" s="637"/>
      <c r="DD38" s="627">
        <v>416077</v>
      </c>
      <c r="DE38" s="622"/>
      <c r="DF38" s="622"/>
      <c r="DG38" s="622"/>
      <c r="DH38" s="622"/>
      <c r="DI38" s="622"/>
      <c r="DJ38" s="622"/>
      <c r="DK38" s="623"/>
      <c r="DL38" s="627">
        <v>236670</v>
      </c>
      <c r="DM38" s="622"/>
      <c r="DN38" s="622"/>
      <c r="DO38" s="622"/>
      <c r="DP38" s="622"/>
      <c r="DQ38" s="622"/>
      <c r="DR38" s="622"/>
      <c r="DS38" s="622"/>
      <c r="DT38" s="622"/>
      <c r="DU38" s="622"/>
      <c r="DV38" s="623"/>
      <c r="DW38" s="624">
        <v>10.1</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t="s">
        <v>122</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1204</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196710</v>
      </c>
      <c r="CS39" s="634"/>
      <c r="CT39" s="634"/>
      <c r="CU39" s="634"/>
      <c r="CV39" s="634"/>
      <c r="CW39" s="634"/>
      <c r="CX39" s="634"/>
      <c r="CY39" s="635"/>
      <c r="CZ39" s="624">
        <v>5.0999999999999996</v>
      </c>
      <c r="DA39" s="636"/>
      <c r="DB39" s="636"/>
      <c r="DC39" s="637"/>
      <c r="DD39" s="627">
        <v>188917</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t="s">
        <v>122</v>
      </c>
      <c r="S40" s="622"/>
      <c r="T40" s="622"/>
      <c r="U40" s="622"/>
      <c r="V40" s="622"/>
      <c r="W40" s="622"/>
      <c r="X40" s="622"/>
      <c r="Y40" s="623"/>
      <c r="Z40" s="659" t="s">
        <v>122</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114</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t="s">
        <v>122</v>
      </c>
      <c r="CS40" s="622"/>
      <c r="CT40" s="622"/>
      <c r="CU40" s="622"/>
      <c r="CV40" s="622"/>
      <c r="CW40" s="622"/>
      <c r="CX40" s="622"/>
      <c r="CY40" s="623"/>
      <c r="CZ40" s="624" t="s">
        <v>122</v>
      </c>
      <c r="DA40" s="636"/>
      <c r="DB40" s="636"/>
      <c r="DC40" s="637"/>
      <c r="DD40" s="627" t="s">
        <v>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4063880</v>
      </c>
      <c r="S41" s="646"/>
      <c r="T41" s="646"/>
      <c r="U41" s="646"/>
      <c r="V41" s="646"/>
      <c r="W41" s="646"/>
      <c r="X41" s="646"/>
      <c r="Y41" s="649"/>
      <c r="Z41" s="650">
        <v>100</v>
      </c>
      <c r="AA41" s="650"/>
      <c r="AB41" s="650"/>
      <c r="AC41" s="650"/>
      <c r="AD41" s="651">
        <v>2338575</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102115</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244611</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445</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588455</v>
      </c>
      <c r="CS42" s="634"/>
      <c r="CT42" s="634"/>
      <c r="CU42" s="634"/>
      <c r="CV42" s="634"/>
      <c r="CW42" s="634"/>
      <c r="CX42" s="634"/>
      <c r="CY42" s="635"/>
      <c r="CZ42" s="624">
        <v>15.4</v>
      </c>
      <c r="DA42" s="636"/>
      <c r="DB42" s="636"/>
      <c r="DC42" s="637"/>
      <c r="DD42" s="627">
        <v>110075</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81574</v>
      </c>
      <c r="CS43" s="634"/>
      <c r="CT43" s="634"/>
      <c r="CU43" s="634"/>
      <c r="CV43" s="634"/>
      <c r="CW43" s="634"/>
      <c r="CX43" s="634"/>
      <c r="CY43" s="635"/>
      <c r="CZ43" s="624">
        <v>2.1</v>
      </c>
      <c r="DA43" s="636"/>
      <c r="DB43" s="636"/>
      <c r="DC43" s="637"/>
      <c r="DD43" s="627">
        <v>81574</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550725</v>
      </c>
      <c r="CS44" s="622"/>
      <c r="CT44" s="622"/>
      <c r="CU44" s="622"/>
      <c r="CV44" s="622"/>
      <c r="CW44" s="622"/>
      <c r="CX44" s="622"/>
      <c r="CY44" s="623"/>
      <c r="CZ44" s="624">
        <v>14.4</v>
      </c>
      <c r="DA44" s="625"/>
      <c r="DB44" s="625"/>
      <c r="DC44" s="626"/>
      <c r="DD44" s="627">
        <v>99431</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7643</v>
      </c>
      <c r="CS45" s="634"/>
      <c r="CT45" s="634"/>
      <c r="CU45" s="634"/>
      <c r="CV45" s="634"/>
      <c r="CW45" s="634"/>
      <c r="CX45" s="634"/>
      <c r="CY45" s="635"/>
      <c r="CZ45" s="624">
        <v>0.2</v>
      </c>
      <c r="DA45" s="636"/>
      <c r="DB45" s="636"/>
      <c r="DC45" s="637"/>
      <c r="DD45" s="627">
        <v>1843</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543082</v>
      </c>
      <c r="CS46" s="622"/>
      <c r="CT46" s="622"/>
      <c r="CU46" s="622"/>
      <c r="CV46" s="622"/>
      <c r="CW46" s="622"/>
      <c r="CX46" s="622"/>
      <c r="CY46" s="623"/>
      <c r="CZ46" s="624">
        <v>14.2</v>
      </c>
      <c r="DA46" s="625"/>
      <c r="DB46" s="625"/>
      <c r="DC46" s="626"/>
      <c r="DD46" s="627">
        <v>97588</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v>37730</v>
      </c>
      <c r="CS47" s="634"/>
      <c r="CT47" s="634"/>
      <c r="CU47" s="634"/>
      <c r="CV47" s="634"/>
      <c r="CW47" s="634"/>
      <c r="CX47" s="634"/>
      <c r="CY47" s="635"/>
      <c r="CZ47" s="624">
        <v>1</v>
      </c>
      <c r="DA47" s="636"/>
      <c r="DB47" s="636"/>
      <c r="DC47" s="637"/>
      <c r="DD47" s="627">
        <v>10644</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3822483</v>
      </c>
      <c r="CS49" s="606"/>
      <c r="CT49" s="606"/>
      <c r="CU49" s="606"/>
      <c r="CV49" s="606"/>
      <c r="CW49" s="606"/>
      <c r="CX49" s="606"/>
      <c r="CY49" s="607"/>
      <c r="CZ49" s="608">
        <v>100</v>
      </c>
      <c r="DA49" s="609"/>
      <c r="DB49" s="609"/>
      <c r="DC49" s="610"/>
      <c r="DD49" s="611">
        <v>2514936</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t/aP9GjG8KusOW3RPWbQwcD5aJk3sCquyLJ8Gtdr8y7Kv/gtkTqj7ECzqpk0t2ilRRxERVHePeq9fWArKFO+Zw==" saltValue="8Nd+oABTj+OakTjrA0TrY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374</v>
      </c>
      <c r="C7" s="1048"/>
      <c r="D7" s="1048"/>
      <c r="E7" s="1048"/>
      <c r="F7" s="1048"/>
      <c r="G7" s="1048"/>
      <c r="H7" s="1048"/>
      <c r="I7" s="1048"/>
      <c r="J7" s="1048"/>
      <c r="K7" s="1048"/>
      <c r="L7" s="1048"/>
      <c r="M7" s="1048"/>
      <c r="N7" s="1048"/>
      <c r="O7" s="1048"/>
      <c r="P7" s="1049"/>
      <c r="Q7" s="1102">
        <v>4064</v>
      </c>
      <c r="R7" s="1103"/>
      <c r="S7" s="1103"/>
      <c r="T7" s="1103"/>
      <c r="U7" s="1103"/>
      <c r="V7" s="1103">
        <v>3822</v>
      </c>
      <c r="W7" s="1103"/>
      <c r="X7" s="1103"/>
      <c r="Y7" s="1103"/>
      <c r="Z7" s="1103"/>
      <c r="AA7" s="1103">
        <v>241</v>
      </c>
      <c r="AB7" s="1103"/>
      <c r="AC7" s="1103"/>
      <c r="AD7" s="1103"/>
      <c r="AE7" s="1104"/>
      <c r="AF7" s="1105">
        <v>196</v>
      </c>
      <c r="AG7" s="1106"/>
      <c r="AH7" s="1106"/>
      <c r="AI7" s="1106"/>
      <c r="AJ7" s="1107"/>
      <c r="AK7" s="1108" t="s">
        <v>543</v>
      </c>
      <c r="AL7" s="1109"/>
      <c r="AM7" s="1109"/>
      <c r="AN7" s="1109"/>
      <c r="AO7" s="1109"/>
      <c r="AP7" s="1109">
        <v>3693</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550</v>
      </c>
      <c r="BT7" s="1100"/>
      <c r="BU7" s="1100"/>
      <c r="BV7" s="1100"/>
      <c r="BW7" s="1100"/>
      <c r="BX7" s="1100"/>
      <c r="BY7" s="1100"/>
      <c r="BZ7" s="1100"/>
      <c r="CA7" s="1100"/>
      <c r="CB7" s="1100"/>
      <c r="CC7" s="1100"/>
      <c r="CD7" s="1100"/>
      <c r="CE7" s="1100"/>
      <c r="CF7" s="1100"/>
      <c r="CG7" s="1112"/>
      <c r="CH7" s="1096">
        <v>-2</v>
      </c>
      <c r="CI7" s="1097"/>
      <c r="CJ7" s="1097"/>
      <c r="CK7" s="1097"/>
      <c r="CL7" s="1098"/>
      <c r="CM7" s="1096">
        <v>11</v>
      </c>
      <c r="CN7" s="1097"/>
      <c r="CO7" s="1097"/>
      <c r="CP7" s="1097"/>
      <c r="CQ7" s="1098"/>
      <c r="CR7" s="1096">
        <v>16</v>
      </c>
      <c r="CS7" s="1097"/>
      <c r="CT7" s="1097"/>
      <c r="CU7" s="1097"/>
      <c r="CV7" s="1098"/>
      <c r="CW7" s="1096" t="s">
        <v>543</v>
      </c>
      <c r="CX7" s="1097"/>
      <c r="CY7" s="1097"/>
      <c r="CZ7" s="1097"/>
      <c r="DA7" s="1098"/>
      <c r="DB7" s="1096" t="s">
        <v>543</v>
      </c>
      <c r="DC7" s="1097"/>
      <c r="DD7" s="1097"/>
      <c r="DE7" s="1097"/>
      <c r="DF7" s="1098"/>
      <c r="DG7" s="1096" t="s">
        <v>543</v>
      </c>
      <c r="DH7" s="1097"/>
      <c r="DI7" s="1097"/>
      <c r="DJ7" s="1097"/>
      <c r="DK7" s="1098"/>
      <c r="DL7" s="1096" t="s">
        <v>543</v>
      </c>
      <c r="DM7" s="1097"/>
      <c r="DN7" s="1097"/>
      <c r="DO7" s="1097"/>
      <c r="DP7" s="1098"/>
      <c r="DQ7" s="1096" t="s">
        <v>543</v>
      </c>
      <c r="DR7" s="1097"/>
      <c r="DS7" s="1097"/>
      <c r="DT7" s="1097"/>
      <c r="DU7" s="1098"/>
      <c r="DV7" s="1099"/>
      <c r="DW7" s="1100"/>
      <c r="DX7" s="1100"/>
      <c r="DY7" s="1100"/>
      <c r="DZ7" s="1101"/>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376</v>
      </c>
      <c r="B23" s="937" t="s">
        <v>377</v>
      </c>
      <c r="C23" s="938"/>
      <c r="D23" s="938"/>
      <c r="E23" s="938"/>
      <c r="F23" s="938"/>
      <c r="G23" s="938"/>
      <c r="H23" s="938"/>
      <c r="I23" s="938"/>
      <c r="J23" s="938"/>
      <c r="K23" s="938"/>
      <c r="L23" s="938"/>
      <c r="M23" s="938"/>
      <c r="N23" s="938"/>
      <c r="O23" s="938"/>
      <c r="P23" s="948"/>
      <c r="Q23" s="1067">
        <v>4064</v>
      </c>
      <c r="R23" s="1061"/>
      <c r="S23" s="1061"/>
      <c r="T23" s="1061"/>
      <c r="U23" s="1061"/>
      <c r="V23" s="1061">
        <v>3822</v>
      </c>
      <c r="W23" s="1061"/>
      <c r="X23" s="1061"/>
      <c r="Y23" s="1061"/>
      <c r="Z23" s="1061"/>
      <c r="AA23" s="1061">
        <v>241</v>
      </c>
      <c r="AB23" s="1061"/>
      <c r="AC23" s="1061"/>
      <c r="AD23" s="1061"/>
      <c r="AE23" s="1068"/>
      <c r="AF23" s="1069">
        <v>196</v>
      </c>
      <c r="AG23" s="1061"/>
      <c r="AH23" s="1061"/>
      <c r="AI23" s="1061"/>
      <c r="AJ23" s="1070"/>
      <c r="AK23" s="1071"/>
      <c r="AL23" s="1072"/>
      <c r="AM23" s="1072"/>
      <c r="AN23" s="1072"/>
      <c r="AO23" s="1072"/>
      <c r="AP23" s="1061">
        <v>3693</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379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380</v>
      </c>
      <c r="R26" s="1002"/>
      <c r="S26" s="1002"/>
      <c r="T26" s="1002"/>
      <c r="U26" s="1003"/>
      <c r="V26" s="1001" t="s">
        <v>381</v>
      </c>
      <c r="W26" s="1002"/>
      <c r="X26" s="1002"/>
      <c r="Y26" s="1002"/>
      <c r="Z26" s="1003"/>
      <c r="AA26" s="1001" t="s">
        <v>382</v>
      </c>
      <c r="AB26" s="1002"/>
      <c r="AC26" s="1002"/>
      <c r="AD26" s="1002"/>
      <c r="AE26" s="1002"/>
      <c r="AF26" s="1055" t="s">
        <v>383</v>
      </c>
      <c r="AG26" s="1008"/>
      <c r="AH26" s="1008"/>
      <c r="AI26" s="1008"/>
      <c r="AJ26" s="1056"/>
      <c r="AK26" s="1002" t="s">
        <v>384</v>
      </c>
      <c r="AL26" s="1002"/>
      <c r="AM26" s="1002"/>
      <c r="AN26" s="1002"/>
      <c r="AO26" s="1003"/>
      <c r="AP26" s="1001" t="s">
        <v>385</v>
      </c>
      <c r="AQ26" s="1002"/>
      <c r="AR26" s="1002"/>
      <c r="AS26" s="1002"/>
      <c r="AT26" s="1003"/>
      <c r="AU26" s="1001" t="s">
        <v>386</v>
      </c>
      <c r="AV26" s="1002"/>
      <c r="AW26" s="1002"/>
      <c r="AX26" s="1002"/>
      <c r="AY26" s="1003"/>
      <c r="AZ26" s="1001" t="s">
        <v>387</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388</v>
      </c>
      <c r="C28" s="1048"/>
      <c r="D28" s="1048"/>
      <c r="E28" s="1048"/>
      <c r="F28" s="1048"/>
      <c r="G28" s="1048"/>
      <c r="H28" s="1048"/>
      <c r="I28" s="1048"/>
      <c r="J28" s="1048"/>
      <c r="K28" s="1048"/>
      <c r="L28" s="1048"/>
      <c r="M28" s="1048"/>
      <c r="N28" s="1048"/>
      <c r="O28" s="1048"/>
      <c r="P28" s="1049"/>
      <c r="Q28" s="1050">
        <v>780</v>
      </c>
      <c r="R28" s="1051"/>
      <c r="S28" s="1051"/>
      <c r="T28" s="1051"/>
      <c r="U28" s="1051"/>
      <c r="V28" s="1051">
        <v>778</v>
      </c>
      <c r="W28" s="1051"/>
      <c r="X28" s="1051"/>
      <c r="Y28" s="1051"/>
      <c r="Z28" s="1051"/>
      <c r="AA28" s="1051">
        <v>2</v>
      </c>
      <c r="AB28" s="1051"/>
      <c r="AC28" s="1051"/>
      <c r="AD28" s="1051"/>
      <c r="AE28" s="1052"/>
      <c r="AF28" s="1053">
        <v>2</v>
      </c>
      <c r="AG28" s="1051"/>
      <c r="AH28" s="1051"/>
      <c r="AI28" s="1051"/>
      <c r="AJ28" s="1054"/>
      <c r="AK28" s="1042">
        <v>72</v>
      </c>
      <c r="AL28" s="1043"/>
      <c r="AM28" s="1043"/>
      <c r="AN28" s="1043"/>
      <c r="AO28" s="1043"/>
      <c r="AP28" s="1043" t="s">
        <v>543</v>
      </c>
      <c r="AQ28" s="1043"/>
      <c r="AR28" s="1043"/>
      <c r="AS28" s="1043"/>
      <c r="AT28" s="1043"/>
      <c r="AU28" s="1043" t="s">
        <v>543</v>
      </c>
      <c r="AV28" s="1043"/>
      <c r="AW28" s="1043"/>
      <c r="AX28" s="1043"/>
      <c r="AY28" s="1043"/>
      <c r="AZ28" s="1044" t="s">
        <v>543</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389</v>
      </c>
      <c r="C29" s="1031"/>
      <c r="D29" s="1031"/>
      <c r="E29" s="1031"/>
      <c r="F29" s="1031"/>
      <c r="G29" s="1031"/>
      <c r="H29" s="1031"/>
      <c r="I29" s="1031"/>
      <c r="J29" s="1031"/>
      <c r="K29" s="1031"/>
      <c r="L29" s="1031"/>
      <c r="M29" s="1031"/>
      <c r="N29" s="1031"/>
      <c r="O29" s="1031"/>
      <c r="P29" s="1032"/>
      <c r="Q29" s="1038">
        <v>33</v>
      </c>
      <c r="R29" s="1039"/>
      <c r="S29" s="1039"/>
      <c r="T29" s="1039"/>
      <c r="U29" s="1039"/>
      <c r="V29" s="1039">
        <v>33</v>
      </c>
      <c r="W29" s="1039"/>
      <c r="X29" s="1039"/>
      <c r="Y29" s="1039"/>
      <c r="Z29" s="1039"/>
      <c r="AA29" s="1039" t="s">
        <v>543</v>
      </c>
      <c r="AB29" s="1039"/>
      <c r="AC29" s="1039"/>
      <c r="AD29" s="1039"/>
      <c r="AE29" s="1040"/>
      <c r="AF29" s="1035" t="s">
        <v>122</v>
      </c>
      <c r="AG29" s="1036"/>
      <c r="AH29" s="1036"/>
      <c r="AI29" s="1036"/>
      <c r="AJ29" s="1037"/>
      <c r="AK29" s="980">
        <v>30</v>
      </c>
      <c r="AL29" s="971"/>
      <c r="AM29" s="971"/>
      <c r="AN29" s="971"/>
      <c r="AO29" s="971"/>
      <c r="AP29" s="971">
        <v>17</v>
      </c>
      <c r="AQ29" s="971"/>
      <c r="AR29" s="971"/>
      <c r="AS29" s="971"/>
      <c r="AT29" s="971"/>
      <c r="AU29" s="971">
        <v>14</v>
      </c>
      <c r="AV29" s="971"/>
      <c r="AW29" s="971"/>
      <c r="AX29" s="971"/>
      <c r="AY29" s="971"/>
      <c r="AZ29" s="1041" t="s">
        <v>543</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390</v>
      </c>
      <c r="C30" s="1031"/>
      <c r="D30" s="1031"/>
      <c r="E30" s="1031"/>
      <c r="F30" s="1031"/>
      <c r="G30" s="1031"/>
      <c r="H30" s="1031"/>
      <c r="I30" s="1031"/>
      <c r="J30" s="1031"/>
      <c r="K30" s="1031"/>
      <c r="L30" s="1031"/>
      <c r="M30" s="1031"/>
      <c r="N30" s="1031"/>
      <c r="O30" s="1031"/>
      <c r="P30" s="1032"/>
      <c r="Q30" s="1038">
        <v>667</v>
      </c>
      <c r="R30" s="1039"/>
      <c r="S30" s="1039"/>
      <c r="T30" s="1039"/>
      <c r="U30" s="1039"/>
      <c r="V30" s="1039">
        <v>663</v>
      </c>
      <c r="W30" s="1039"/>
      <c r="X30" s="1039"/>
      <c r="Y30" s="1039"/>
      <c r="Z30" s="1039"/>
      <c r="AA30" s="1039">
        <v>4</v>
      </c>
      <c r="AB30" s="1039"/>
      <c r="AC30" s="1039"/>
      <c r="AD30" s="1039"/>
      <c r="AE30" s="1040"/>
      <c r="AF30" s="1035">
        <v>4</v>
      </c>
      <c r="AG30" s="1036"/>
      <c r="AH30" s="1036"/>
      <c r="AI30" s="1036"/>
      <c r="AJ30" s="1037"/>
      <c r="AK30" s="980">
        <v>108</v>
      </c>
      <c r="AL30" s="971"/>
      <c r="AM30" s="971"/>
      <c r="AN30" s="971"/>
      <c r="AO30" s="971"/>
      <c r="AP30" s="971" t="s">
        <v>543</v>
      </c>
      <c r="AQ30" s="971"/>
      <c r="AR30" s="971"/>
      <c r="AS30" s="971"/>
      <c r="AT30" s="971"/>
      <c r="AU30" s="971" t="s">
        <v>543</v>
      </c>
      <c r="AV30" s="971"/>
      <c r="AW30" s="971"/>
      <c r="AX30" s="971"/>
      <c r="AY30" s="971"/>
      <c r="AZ30" s="1041" t="s">
        <v>543</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391</v>
      </c>
      <c r="C31" s="1031"/>
      <c r="D31" s="1031"/>
      <c r="E31" s="1031"/>
      <c r="F31" s="1031"/>
      <c r="G31" s="1031"/>
      <c r="H31" s="1031"/>
      <c r="I31" s="1031"/>
      <c r="J31" s="1031"/>
      <c r="K31" s="1031"/>
      <c r="L31" s="1031"/>
      <c r="M31" s="1031"/>
      <c r="N31" s="1031"/>
      <c r="O31" s="1031"/>
      <c r="P31" s="1032"/>
      <c r="Q31" s="1038">
        <v>145</v>
      </c>
      <c r="R31" s="1039"/>
      <c r="S31" s="1039"/>
      <c r="T31" s="1039"/>
      <c r="U31" s="1039"/>
      <c r="V31" s="1039">
        <v>145</v>
      </c>
      <c r="W31" s="1039"/>
      <c r="X31" s="1039"/>
      <c r="Y31" s="1039"/>
      <c r="Z31" s="1039"/>
      <c r="AA31" s="1039">
        <v>0</v>
      </c>
      <c r="AB31" s="1039"/>
      <c r="AC31" s="1039"/>
      <c r="AD31" s="1039"/>
      <c r="AE31" s="1040"/>
      <c r="AF31" s="1035">
        <v>0</v>
      </c>
      <c r="AG31" s="1036"/>
      <c r="AH31" s="1036"/>
      <c r="AI31" s="1036"/>
      <c r="AJ31" s="1037"/>
      <c r="AK31" s="980">
        <v>25</v>
      </c>
      <c r="AL31" s="971"/>
      <c r="AM31" s="971"/>
      <c r="AN31" s="971"/>
      <c r="AO31" s="971"/>
      <c r="AP31" s="971" t="s">
        <v>543</v>
      </c>
      <c r="AQ31" s="971"/>
      <c r="AR31" s="971"/>
      <c r="AS31" s="971"/>
      <c r="AT31" s="971"/>
      <c r="AU31" s="971" t="s">
        <v>543</v>
      </c>
      <c r="AV31" s="971"/>
      <c r="AW31" s="971"/>
      <c r="AX31" s="971"/>
      <c r="AY31" s="971"/>
      <c r="AZ31" s="1041" t="s">
        <v>543</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392</v>
      </c>
      <c r="C32" s="1031"/>
      <c r="D32" s="1031"/>
      <c r="E32" s="1031"/>
      <c r="F32" s="1031"/>
      <c r="G32" s="1031"/>
      <c r="H32" s="1031"/>
      <c r="I32" s="1031"/>
      <c r="J32" s="1031"/>
      <c r="K32" s="1031"/>
      <c r="L32" s="1031"/>
      <c r="M32" s="1031"/>
      <c r="N32" s="1031"/>
      <c r="O32" s="1031"/>
      <c r="P32" s="1032"/>
      <c r="Q32" s="1038">
        <v>192</v>
      </c>
      <c r="R32" s="1039"/>
      <c r="S32" s="1039"/>
      <c r="T32" s="1039"/>
      <c r="U32" s="1039"/>
      <c r="V32" s="1039">
        <v>192</v>
      </c>
      <c r="W32" s="1039"/>
      <c r="X32" s="1039"/>
      <c r="Y32" s="1039"/>
      <c r="Z32" s="1039"/>
      <c r="AA32" s="1039" t="s">
        <v>543</v>
      </c>
      <c r="AB32" s="1039"/>
      <c r="AC32" s="1039"/>
      <c r="AD32" s="1039"/>
      <c r="AE32" s="1040"/>
      <c r="AF32" s="1035" t="s">
        <v>122</v>
      </c>
      <c r="AG32" s="1036"/>
      <c r="AH32" s="1036"/>
      <c r="AI32" s="1036"/>
      <c r="AJ32" s="1037"/>
      <c r="AK32" s="980">
        <v>122</v>
      </c>
      <c r="AL32" s="971"/>
      <c r="AM32" s="971"/>
      <c r="AN32" s="971"/>
      <c r="AO32" s="971"/>
      <c r="AP32" s="971">
        <v>879</v>
      </c>
      <c r="AQ32" s="971"/>
      <c r="AR32" s="971"/>
      <c r="AS32" s="971"/>
      <c r="AT32" s="971"/>
      <c r="AU32" s="971">
        <v>522</v>
      </c>
      <c r="AV32" s="971"/>
      <c r="AW32" s="971"/>
      <c r="AX32" s="971"/>
      <c r="AY32" s="971"/>
      <c r="AZ32" s="1041" t="s">
        <v>543</v>
      </c>
      <c r="BA32" s="1041"/>
      <c r="BB32" s="1041"/>
      <c r="BC32" s="1041"/>
      <c r="BD32" s="1041"/>
      <c r="BE32" s="972" t="s">
        <v>393</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394</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376</v>
      </c>
      <c r="B63" s="937" t="s">
        <v>395</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6</v>
      </c>
      <c r="AG63" s="959"/>
      <c r="AH63" s="959"/>
      <c r="AI63" s="959"/>
      <c r="AJ63" s="1022"/>
      <c r="AK63" s="1023"/>
      <c r="AL63" s="963"/>
      <c r="AM63" s="963"/>
      <c r="AN63" s="963"/>
      <c r="AO63" s="963"/>
      <c r="AP63" s="959">
        <v>896</v>
      </c>
      <c r="AQ63" s="959"/>
      <c r="AR63" s="959"/>
      <c r="AS63" s="959"/>
      <c r="AT63" s="959"/>
      <c r="AU63" s="959">
        <v>57</v>
      </c>
      <c r="AV63" s="959"/>
      <c r="AW63" s="959"/>
      <c r="AX63" s="959"/>
      <c r="AY63" s="959"/>
      <c r="AZ63" s="1017"/>
      <c r="BA63" s="1017"/>
      <c r="BB63" s="1017"/>
      <c r="BC63" s="1017"/>
      <c r="BD63" s="1017"/>
      <c r="BE63" s="960" t="s">
        <v>543</v>
      </c>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397</v>
      </c>
      <c r="B66" s="996"/>
      <c r="C66" s="996"/>
      <c r="D66" s="996"/>
      <c r="E66" s="996"/>
      <c r="F66" s="996"/>
      <c r="G66" s="996"/>
      <c r="H66" s="996"/>
      <c r="I66" s="996"/>
      <c r="J66" s="996"/>
      <c r="K66" s="996"/>
      <c r="L66" s="996"/>
      <c r="M66" s="996"/>
      <c r="N66" s="996"/>
      <c r="O66" s="996"/>
      <c r="P66" s="997"/>
      <c r="Q66" s="1001" t="s">
        <v>380</v>
      </c>
      <c r="R66" s="1002"/>
      <c r="S66" s="1002"/>
      <c r="T66" s="1002"/>
      <c r="U66" s="1003"/>
      <c r="V66" s="1001" t="s">
        <v>381</v>
      </c>
      <c r="W66" s="1002"/>
      <c r="X66" s="1002"/>
      <c r="Y66" s="1002"/>
      <c r="Z66" s="1003"/>
      <c r="AA66" s="1001" t="s">
        <v>382</v>
      </c>
      <c r="AB66" s="1002"/>
      <c r="AC66" s="1002"/>
      <c r="AD66" s="1002"/>
      <c r="AE66" s="1003"/>
      <c r="AF66" s="1007" t="s">
        <v>383</v>
      </c>
      <c r="AG66" s="1008"/>
      <c r="AH66" s="1008"/>
      <c r="AI66" s="1008"/>
      <c r="AJ66" s="1009"/>
      <c r="AK66" s="1001" t="s">
        <v>384</v>
      </c>
      <c r="AL66" s="996"/>
      <c r="AM66" s="996"/>
      <c r="AN66" s="996"/>
      <c r="AO66" s="997"/>
      <c r="AP66" s="1001" t="s">
        <v>385</v>
      </c>
      <c r="AQ66" s="1002"/>
      <c r="AR66" s="1002"/>
      <c r="AS66" s="1002"/>
      <c r="AT66" s="1003"/>
      <c r="AU66" s="1001" t="s">
        <v>398</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544</v>
      </c>
      <c r="C68" s="986"/>
      <c r="D68" s="986"/>
      <c r="E68" s="986"/>
      <c r="F68" s="986"/>
      <c r="G68" s="986"/>
      <c r="H68" s="986"/>
      <c r="I68" s="986"/>
      <c r="J68" s="986"/>
      <c r="K68" s="986"/>
      <c r="L68" s="986"/>
      <c r="M68" s="986"/>
      <c r="N68" s="986"/>
      <c r="O68" s="986"/>
      <c r="P68" s="987"/>
      <c r="Q68" s="988">
        <v>230</v>
      </c>
      <c r="R68" s="982"/>
      <c r="S68" s="982"/>
      <c r="T68" s="982"/>
      <c r="U68" s="982"/>
      <c r="V68" s="982">
        <v>195</v>
      </c>
      <c r="W68" s="982"/>
      <c r="X68" s="982"/>
      <c r="Y68" s="982"/>
      <c r="Z68" s="982"/>
      <c r="AA68" s="982">
        <v>35</v>
      </c>
      <c r="AB68" s="982"/>
      <c r="AC68" s="982"/>
      <c r="AD68" s="982"/>
      <c r="AE68" s="982"/>
      <c r="AF68" s="982">
        <v>35</v>
      </c>
      <c r="AG68" s="982"/>
      <c r="AH68" s="982"/>
      <c r="AI68" s="982"/>
      <c r="AJ68" s="982"/>
      <c r="AK68" s="982" t="s">
        <v>543</v>
      </c>
      <c r="AL68" s="982"/>
      <c r="AM68" s="982"/>
      <c r="AN68" s="982"/>
      <c r="AO68" s="982"/>
      <c r="AP68" s="982" t="s">
        <v>543</v>
      </c>
      <c r="AQ68" s="982"/>
      <c r="AR68" s="982"/>
      <c r="AS68" s="982"/>
      <c r="AT68" s="982"/>
      <c r="AU68" s="982" t="s">
        <v>543</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545</v>
      </c>
      <c r="C69" s="975"/>
      <c r="D69" s="975"/>
      <c r="E69" s="975"/>
      <c r="F69" s="975"/>
      <c r="G69" s="975"/>
      <c r="H69" s="975"/>
      <c r="I69" s="975"/>
      <c r="J69" s="975"/>
      <c r="K69" s="975"/>
      <c r="L69" s="975"/>
      <c r="M69" s="975"/>
      <c r="N69" s="975"/>
      <c r="O69" s="975"/>
      <c r="P69" s="976"/>
      <c r="Q69" s="977">
        <v>1359863</v>
      </c>
      <c r="R69" s="971"/>
      <c r="S69" s="971"/>
      <c r="T69" s="971"/>
      <c r="U69" s="971"/>
      <c r="V69" s="971">
        <v>1332205</v>
      </c>
      <c r="W69" s="971"/>
      <c r="X69" s="971"/>
      <c r="Y69" s="971"/>
      <c r="Z69" s="971"/>
      <c r="AA69" s="971">
        <v>27659</v>
      </c>
      <c r="AB69" s="971"/>
      <c r="AC69" s="971"/>
      <c r="AD69" s="971"/>
      <c r="AE69" s="971"/>
      <c r="AF69" s="971">
        <v>27659</v>
      </c>
      <c r="AG69" s="971"/>
      <c r="AH69" s="971"/>
      <c r="AI69" s="971"/>
      <c r="AJ69" s="971"/>
      <c r="AK69" s="971">
        <v>9500</v>
      </c>
      <c r="AL69" s="971"/>
      <c r="AM69" s="971"/>
      <c r="AN69" s="971"/>
      <c r="AO69" s="971"/>
      <c r="AP69" s="971" t="s">
        <v>543</v>
      </c>
      <c r="AQ69" s="971"/>
      <c r="AR69" s="971"/>
      <c r="AS69" s="971"/>
      <c r="AT69" s="971"/>
      <c r="AU69" s="971" t="s">
        <v>543</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546</v>
      </c>
      <c r="C70" s="975"/>
      <c r="D70" s="975"/>
      <c r="E70" s="975"/>
      <c r="F70" s="975"/>
      <c r="G70" s="975"/>
      <c r="H70" s="975"/>
      <c r="I70" s="975"/>
      <c r="J70" s="975"/>
      <c r="K70" s="975"/>
      <c r="L70" s="975"/>
      <c r="M70" s="975"/>
      <c r="N70" s="975"/>
      <c r="O70" s="975"/>
      <c r="P70" s="976"/>
      <c r="Q70" s="977">
        <v>38885</v>
      </c>
      <c r="R70" s="971"/>
      <c r="S70" s="971"/>
      <c r="T70" s="971"/>
      <c r="U70" s="971"/>
      <c r="V70" s="971">
        <v>35641</v>
      </c>
      <c r="W70" s="971"/>
      <c r="X70" s="971"/>
      <c r="Y70" s="971"/>
      <c r="Z70" s="971"/>
      <c r="AA70" s="971">
        <f>Q70-V70</f>
        <v>3244</v>
      </c>
      <c r="AB70" s="971"/>
      <c r="AC70" s="971"/>
      <c r="AD70" s="971"/>
      <c r="AE70" s="971"/>
      <c r="AF70" s="971">
        <v>26209</v>
      </c>
      <c r="AG70" s="971"/>
      <c r="AH70" s="971"/>
      <c r="AI70" s="971"/>
      <c r="AJ70" s="971"/>
      <c r="AK70" s="971" t="s">
        <v>543</v>
      </c>
      <c r="AL70" s="971"/>
      <c r="AM70" s="971"/>
      <c r="AN70" s="971"/>
      <c r="AO70" s="971"/>
      <c r="AP70" s="971">
        <v>94795</v>
      </c>
      <c r="AQ70" s="971"/>
      <c r="AR70" s="971"/>
      <c r="AS70" s="971"/>
      <c r="AT70" s="971"/>
      <c r="AU70" s="971" t="s">
        <v>543</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547</v>
      </c>
      <c r="C71" s="975"/>
      <c r="D71" s="975"/>
      <c r="E71" s="975"/>
      <c r="F71" s="975"/>
      <c r="G71" s="975"/>
      <c r="H71" s="975"/>
      <c r="I71" s="975"/>
      <c r="J71" s="975"/>
      <c r="K71" s="975"/>
      <c r="L71" s="975"/>
      <c r="M71" s="975"/>
      <c r="N71" s="975"/>
      <c r="O71" s="975"/>
      <c r="P71" s="976"/>
      <c r="Q71" s="977">
        <v>194</v>
      </c>
      <c r="R71" s="971"/>
      <c r="S71" s="971"/>
      <c r="T71" s="971"/>
      <c r="U71" s="971"/>
      <c r="V71" s="971">
        <v>186</v>
      </c>
      <c r="W71" s="971"/>
      <c r="X71" s="971"/>
      <c r="Y71" s="971"/>
      <c r="Z71" s="971"/>
      <c r="AA71" s="971">
        <f>Q71-V71</f>
        <v>8</v>
      </c>
      <c r="AB71" s="971"/>
      <c r="AC71" s="971"/>
      <c r="AD71" s="971"/>
      <c r="AE71" s="971"/>
      <c r="AF71" s="971">
        <v>106</v>
      </c>
      <c r="AG71" s="971"/>
      <c r="AH71" s="971"/>
      <c r="AI71" s="971"/>
      <c r="AJ71" s="971"/>
      <c r="AK71" s="971">
        <v>101</v>
      </c>
      <c r="AL71" s="971"/>
      <c r="AM71" s="971"/>
      <c r="AN71" s="971"/>
      <c r="AO71" s="971"/>
      <c r="AP71" s="971">
        <v>576</v>
      </c>
      <c r="AQ71" s="971"/>
      <c r="AR71" s="971"/>
      <c r="AS71" s="971"/>
      <c r="AT71" s="971"/>
      <c r="AU71" s="971">
        <v>121</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548</v>
      </c>
      <c r="C72" s="975"/>
      <c r="D72" s="975"/>
      <c r="E72" s="975"/>
      <c r="F72" s="975"/>
      <c r="G72" s="975"/>
      <c r="H72" s="975"/>
      <c r="I72" s="975"/>
      <c r="J72" s="975"/>
      <c r="K72" s="975"/>
      <c r="L72" s="975"/>
      <c r="M72" s="975"/>
      <c r="N72" s="975"/>
      <c r="O72" s="975"/>
      <c r="P72" s="976"/>
      <c r="Q72" s="977">
        <v>6635</v>
      </c>
      <c r="R72" s="971"/>
      <c r="S72" s="971"/>
      <c r="T72" s="971"/>
      <c r="U72" s="971"/>
      <c r="V72" s="971">
        <v>5820</v>
      </c>
      <c r="W72" s="971"/>
      <c r="X72" s="971"/>
      <c r="Y72" s="971"/>
      <c r="Z72" s="971"/>
      <c r="AA72" s="971">
        <v>815</v>
      </c>
      <c r="AB72" s="971"/>
      <c r="AC72" s="971"/>
      <c r="AD72" s="971"/>
      <c r="AE72" s="971"/>
      <c r="AF72" s="971">
        <v>19303</v>
      </c>
      <c r="AG72" s="971"/>
      <c r="AH72" s="971"/>
      <c r="AI72" s="971"/>
      <c r="AJ72" s="971"/>
      <c r="AK72" s="971" t="s">
        <v>543</v>
      </c>
      <c r="AL72" s="971"/>
      <c r="AM72" s="971"/>
      <c r="AN72" s="971"/>
      <c r="AO72" s="971"/>
      <c r="AP72" s="971">
        <v>22689</v>
      </c>
      <c r="AQ72" s="971"/>
      <c r="AR72" s="971"/>
      <c r="AS72" s="971"/>
      <c r="AT72" s="971"/>
      <c r="AU72" s="971" t="s">
        <v>543</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549</v>
      </c>
      <c r="C73" s="975"/>
      <c r="D73" s="975"/>
      <c r="E73" s="975"/>
      <c r="F73" s="975"/>
      <c r="G73" s="975"/>
      <c r="H73" s="975"/>
      <c r="I73" s="975"/>
      <c r="J73" s="975"/>
      <c r="K73" s="975"/>
      <c r="L73" s="975"/>
      <c r="M73" s="975"/>
      <c r="N73" s="975"/>
      <c r="O73" s="975"/>
      <c r="P73" s="976"/>
      <c r="Q73" s="977">
        <v>2629</v>
      </c>
      <c r="R73" s="971"/>
      <c r="S73" s="971"/>
      <c r="T73" s="971"/>
      <c r="U73" s="971"/>
      <c r="V73" s="971">
        <v>2352</v>
      </c>
      <c r="W73" s="971"/>
      <c r="X73" s="971"/>
      <c r="Y73" s="971"/>
      <c r="Z73" s="971"/>
      <c r="AA73" s="971">
        <v>277</v>
      </c>
      <c r="AB73" s="971"/>
      <c r="AC73" s="971"/>
      <c r="AD73" s="971"/>
      <c r="AE73" s="971"/>
      <c r="AF73" s="971">
        <v>277</v>
      </c>
      <c r="AG73" s="971"/>
      <c r="AH73" s="971"/>
      <c r="AI73" s="971"/>
      <c r="AJ73" s="971"/>
      <c r="AK73" s="971" t="s">
        <v>543</v>
      </c>
      <c r="AL73" s="971"/>
      <c r="AM73" s="971"/>
      <c r="AN73" s="971"/>
      <c r="AO73" s="971"/>
      <c r="AP73" s="971">
        <v>2069</v>
      </c>
      <c r="AQ73" s="971"/>
      <c r="AR73" s="971"/>
      <c r="AS73" s="971"/>
      <c r="AT73" s="971"/>
      <c r="AU73" s="971">
        <v>98</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376</v>
      </c>
      <c r="B88" s="937" t="s">
        <v>399</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73589</v>
      </c>
      <c r="AG88" s="959"/>
      <c r="AH88" s="959"/>
      <c r="AI88" s="959"/>
      <c r="AJ88" s="959"/>
      <c r="AK88" s="963"/>
      <c r="AL88" s="963"/>
      <c r="AM88" s="963"/>
      <c r="AN88" s="963"/>
      <c r="AO88" s="963"/>
      <c r="AP88" s="959">
        <v>120129</v>
      </c>
      <c r="AQ88" s="959"/>
      <c r="AR88" s="959"/>
      <c r="AS88" s="959"/>
      <c r="AT88" s="959"/>
      <c r="AU88" s="959">
        <v>219</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7" t="s">
        <v>400</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401</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402</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405</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406</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407</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408</v>
      </c>
      <c r="AB109" s="896"/>
      <c r="AC109" s="896"/>
      <c r="AD109" s="896"/>
      <c r="AE109" s="897"/>
      <c r="AF109" s="898" t="s">
        <v>409</v>
      </c>
      <c r="AG109" s="896"/>
      <c r="AH109" s="896"/>
      <c r="AI109" s="896"/>
      <c r="AJ109" s="897"/>
      <c r="AK109" s="898" t="s">
        <v>294</v>
      </c>
      <c r="AL109" s="896"/>
      <c r="AM109" s="896"/>
      <c r="AN109" s="896"/>
      <c r="AO109" s="897"/>
      <c r="AP109" s="898" t="s">
        <v>410</v>
      </c>
      <c r="AQ109" s="896"/>
      <c r="AR109" s="896"/>
      <c r="AS109" s="896"/>
      <c r="AT109" s="929"/>
      <c r="AU109" s="895" t="s">
        <v>407</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408</v>
      </c>
      <c r="BR109" s="896"/>
      <c r="BS109" s="896"/>
      <c r="BT109" s="896"/>
      <c r="BU109" s="897"/>
      <c r="BV109" s="898" t="s">
        <v>409</v>
      </c>
      <c r="BW109" s="896"/>
      <c r="BX109" s="896"/>
      <c r="BY109" s="896"/>
      <c r="BZ109" s="897"/>
      <c r="CA109" s="898" t="s">
        <v>294</v>
      </c>
      <c r="CB109" s="896"/>
      <c r="CC109" s="896"/>
      <c r="CD109" s="896"/>
      <c r="CE109" s="897"/>
      <c r="CF109" s="936" t="s">
        <v>410</v>
      </c>
      <c r="CG109" s="936"/>
      <c r="CH109" s="936"/>
      <c r="CI109" s="936"/>
      <c r="CJ109" s="936"/>
      <c r="CK109" s="898" t="s">
        <v>411</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408</v>
      </c>
      <c r="DH109" s="896"/>
      <c r="DI109" s="896"/>
      <c r="DJ109" s="896"/>
      <c r="DK109" s="897"/>
      <c r="DL109" s="898" t="s">
        <v>409</v>
      </c>
      <c r="DM109" s="896"/>
      <c r="DN109" s="896"/>
      <c r="DO109" s="896"/>
      <c r="DP109" s="897"/>
      <c r="DQ109" s="898" t="s">
        <v>294</v>
      </c>
      <c r="DR109" s="896"/>
      <c r="DS109" s="896"/>
      <c r="DT109" s="896"/>
      <c r="DU109" s="897"/>
      <c r="DV109" s="898" t="s">
        <v>410</v>
      </c>
      <c r="DW109" s="896"/>
      <c r="DX109" s="896"/>
      <c r="DY109" s="896"/>
      <c r="DZ109" s="929"/>
    </row>
    <row r="110" spans="1:131" s="230" customFormat="1" ht="26.25" customHeight="1" x14ac:dyDescent="0.15">
      <c r="A110" s="807" t="s">
        <v>412</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345839</v>
      </c>
      <c r="AB110" s="889"/>
      <c r="AC110" s="889"/>
      <c r="AD110" s="889"/>
      <c r="AE110" s="890"/>
      <c r="AF110" s="891">
        <v>365128</v>
      </c>
      <c r="AG110" s="889"/>
      <c r="AH110" s="889"/>
      <c r="AI110" s="889"/>
      <c r="AJ110" s="890"/>
      <c r="AK110" s="891">
        <v>363217</v>
      </c>
      <c r="AL110" s="889"/>
      <c r="AM110" s="889"/>
      <c r="AN110" s="889"/>
      <c r="AO110" s="890"/>
      <c r="AP110" s="892">
        <v>17.8</v>
      </c>
      <c r="AQ110" s="893"/>
      <c r="AR110" s="893"/>
      <c r="AS110" s="893"/>
      <c r="AT110" s="894"/>
      <c r="AU110" s="930" t="s">
        <v>69</v>
      </c>
      <c r="AV110" s="931"/>
      <c r="AW110" s="931"/>
      <c r="AX110" s="931"/>
      <c r="AY110" s="931"/>
      <c r="AZ110" s="860" t="s">
        <v>413</v>
      </c>
      <c r="BA110" s="808"/>
      <c r="BB110" s="808"/>
      <c r="BC110" s="808"/>
      <c r="BD110" s="808"/>
      <c r="BE110" s="808"/>
      <c r="BF110" s="808"/>
      <c r="BG110" s="808"/>
      <c r="BH110" s="808"/>
      <c r="BI110" s="808"/>
      <c r="BJ110" s="808"/>
      <c r="BK110" s="808"/>
      <c r="BL110" s="808"/>
      <c r="BM110" s="808"/>
      <c r="BN110" s="808"/>
      <c r="BO110" s="808"/>
      <c r="BP110" s="809"/>
      <c r="BQ110" s="861">
        <v>3341744</v>
      </c>
      <c r="BR110" s="842"/>
      <c r="BS110" s="842"/>
      <c r="BT110" s="842"/>
      <c r="BU110" s="842"/>
      <c r="BV110" s="842">
        <v>3520804</v>
      </c>
      <c r="BW110" s="842"/>
      <c r="BX110" s="842"/>
      <c r="BY110" s="842"/>
      <c r="BZ110" s="842"/>
      <c r="CA110" s="842">
        <v>3692906</v>
      </c>
      <c r="CB110" s="842"/>
      <c r="CC110" s="842"/>
      <c r="CD110" s="842"/>
      <c r="CE110" s="842"/>
      <c r="CF110" s="866">
        <v>180.6</v>
      </c>
      <c r="CG110" s="867"/>
      <c r="CH110" s="867"/>
      <c r="CI110" s="867"/>
      <c r="CJ110" s="867"/>
      <c r="CK110" s="926" t="s">
        <v>414</v>
      </c>
      <c r="CL110" s="819"/>
      <c r="CM110" s="860" t="s">
        <v>415</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416</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417</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418</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419</v>
      </c>
      <c r="B112" s="913"/>
      <c r="C112" s="752" t="s">
        <v>420</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421</v>
      </c>
      <c r="BA112" s="752"/>
      <c r="BB112" s="752"/>
      <c r="BC112" s="752"/>
      <c r="BD112" s="752"/>
      <c r="BE112" s="752"/>
      <c r="BF112" s="752"/>
      <c r="BG112" s="752"/>
      <c r="BH112" s="752"/>
      <c r="BI112" s="752"/>
      <c r="BJ112" s="752"/>
      <c r="BK112" s="752"/>
      <c r="BL112" s="752"/>
      <c r="BM112" s="752"/>
      <c r="BN112" s="752"/>
      <c r="BO112" s="752"/>
      <c r="BP112" s="753"/>
      <c r="BQ112" s="816">
        <v>805846</v>
      </c>
      <c r="BR112" s="817"/>
      <c r="BS112" s="817"/>
      <c r="BT112" s="817"/>
      <c r="BU112" s="817"/>
      <c r="BV112" s="817">
        <v>731310</v>
      </c>
      <c r="BW112" s="817"/>
      <c r="BX112" s="817"/>
      <c r="BY112" s="817"/>
      <c r="BZ112" s="817"/>
      <c r="CA112" s="817">
        <v>535815</v>
      </c>
      <c r="CB112" s="817"/>
      <c r="CC112" s="817"/>
      <c r="CD112" s="817"/>
      <c r="CE112" s="817"/>
      <c r="CF112" s="875">
        <v>26.2</v>
      </c>
      <c r="CG112" s="876"/>
      <c r="CH112" s="876"/>
      <c r="CI112" s="876"/>
      <c r="CJ112" s="876"/>
      <c r="CK112" s="927"/>
      <c r="CL112" s="821"/>
      <c r="CM112" s="815" t="s">
        <v>422</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423</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72758</v>
      </c>
      <c r="AB113" s="919"/>
      <c r="AC113" s="919"/>
      <c r="AD113" s="919"/>
      <c r="AE113" s="920"/>
      <c r="AF113" s="921">
        <v>59441</v>
      </c>
      <c r="AG113" s="919"/>
      <c r="AH113" s="919"/>
      <c r="AI113" s="919"/>
      <c r="AJ113" s="920"/>
      <c r="AK113" s="921">
        <v>28707</v>
      </c>
      <c r="AL113" s="919"/>
      <c r="AM113" s="919"/>
      <c r="AN113" s="919"/>
      <c r="AO113" s="920"/>
      <c r="AP113" s="922">
        <v>1.4</v>
      </c>
      <c r="AQ113" s="923"/>
      <c r="AR113" s="923"/>
      <c r="AS113" s="923"/>
      <c r="AT113" s="924"/>
      <c r="AU113" s="932"/>
      <c r="AV113" s="933"/>
      <c r="AW113" s="933"/>
      <c r="AX113" s="933"/>
      <c r="AY113" s="933"/>
      <c r="AZ113" s="815" t="s">
        <v>424</v>
      </c>
      <c r="BA113" s="752"/>
      <c r="BB113" s="752"/>
      <c r="BC113" s="752"/>
      <c r="BD113" s="752"/>
      <c r="BE113" s="752"/>
      <c r="BF113" s="752"/>
      <c r="BG113" s="752"/>
      <c r="BH113" s="752"/>
      <c r="BI113" s="752"/>
      <c r="BJ113" s="752"/>
      <c r="BK113" s="752"/>
      <c r="BL113" s="752"/>
      <c r="BM113" s="752"/>
      <c r="BN113" s="752"/>
      <c r="BO113" s="752"/>
      <c r="BP113" s="753"/>
      <c r="BQ113" s="816">
        <v>232037</v>
      </c>
      <c r="BR113" s="817"/>
      <c r="BS113" s="817"/>
      <c r="BT113" s="817"/>
      <c r="BU113" s="817"/>
      <c r="BV113" s="817">
        <v>226044</v>
      </c>
      <c r="BW113" s="817"/>
      <c r="BX113" s="817"/>
      <c r="BY113" s="817"/>
      <c r="BZ113" s="817"/>
      <c r="CA113" s="817">
        <v>219126</v>
      </c>
      <c r="CB113" s="817"/>
      <c r="CC113" s="817"/>
      <c r="CD113" s="817"/>
      <c r="CE113" s="817"/>
      <c r="CF113" s="875">
        <v>10.7</v>
      </c>
      <c r="CG113" s="876"/>
      <c r="CH113" s="876"/>
      <c r="CI113" s="876"/>
      <c r="CJ113" s="876"/>
      <c r="CK113" s="927"/>
      <c r="CL113" s="821"/>
      <c r="CM113" s="815" t="s">
        <v>425</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426</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5474</v>
      </c>
      <c r="AB114" s="780"/>
      <c r="AC114" s="780"/>
      <c r="AD114" s="780"/>
      <c r="AE114" s="781"/>
      <c r="AF114" s="782">
        <v>9507</v>
      </c>
      <c r="AG114" s="780"/>
      <c r="AH114" s="780"/>
      <c r="AI114" s="780"/>
      <c r="AJ114" s="781"/>
      <c r="AK114" s="782">
        <v>12405</v>
      </c>
      <c r="AL114" s="780"/>
      <c r="AM114" s="780"/>
      <c r="AN114" s="780"/>
      <c r="AO114" s="781"/>
      <c r="AP114" s="824">
        <v>0.6</v>
      </c>
      <c r="AQ114" s="825"/>
      <c r="AR114" s="825"/>
      <c r="AS114" s="825"/>
      <c r="AT114" s="826"/>
      <c r="AU114" s="932"/>
      <c r="AV114" s="933"/>
      <c r="AW114" s="933"/>
      <c r="AX114" s="933"/>
      <c r="AY114" s="933"/>
      <c r="AZ114" s="815" t="s">
        <v>427</v>
      </c>
      <c r="BA114" s="752"/>
      <c r="BB114" s="752"/>
      <c r="BC114" s="752"/>
      <c r="BD114" s="752"/>
      <c r="BE114" s="752"/>
      <c r="BF114" s="752"/>
      <c r="BG114" s="752"/>
      <c r="BH114" s="752"/>
      <c r="BI114" s="752"/>
      <c r="BJ114" s="752"/>
      <c r="BK114" s="752"/>
      <c r="BL114" s="752"/>
      <c r="BM114" s="752"/>
      <c r="BN114" s="752"/>
      <c r="BO114" s="752"/>
      <c r="BP114" s="753"/>
      <c r="BQ114" s="816">
        <v>587617</v>
      </c>
      <c r="BR114" s="817"/>
      <c r="BS114" s="817"/>
      <c r="BT114" s="817"/>
      <c r="BU114" s="817"/>
      <c r="BV114" s="817">
        <v>557612</v>
      </c>
      <c r="BW114" s="817"/>
      <c r="BX114" s="817"/>
      <c r="BY114" s="817"/>
      <c r="BZ114" s="817"/>
      <c r="CA114" s="817">
        <v>578735</v>
      </c>
      <c r="CB114" s="817"/>
      <c r="CC114" s="817"/>
      <c r="CD114" s="817"/>
      <c r="CE114" s="817"/>
      <c r="CF114" s="875">
        <v>28.3</v>
      </c>
      <c r="CG114" s="876"/>
      <c r="CH114" s="876"/>
      <c r="CI114" s="876"/>
      <c r="CJ114" s="876"/>
      <c r="CK114" s="927"/>
      <c r="CL114" s="821"/>
      <c r="CM114" s="815" t="s">
        <v>428</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429</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430</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431</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432</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433</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434</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435</v>
      </c>
      <c r="Z117" s="897"/>
      <c r="AA117" s="902">
        <v>424071</v>
      </c>
      <c r="AB117" s="903"/>
      <c r="AC117" s="903"/>
      <c r="AD117" s="903"/>
      <c r="AE117" s="904"/>
      <c r="AF117" s="905">
        <v>434076</v>
      </c>
      <c r="AG117" s="903"/>
      <c r="AH117" s="903"/>
      <c r="AI117" s="903"/>
      <c r="AJ117" s="904"/>
      <c r="AK117" s="905">
        <v>404329</v>
      </c>
      <c r="AL117" s="903"/>
      <c r="AM117" s="903"/>
      <c r="AN117" s="903"/>
      <c r="AO117" s="904"/>
      <c r="AP117" s="906"/>
      <c r="AQ117" s="907"/>
      <c r="AR117" s="907"/>
      <c r="AS117" s="907"/>
      <c r="AT117" s="908"/>
      <c r="AU117" s="932"/>
      <c r="AV117" s="933"/>
      <c r="AW117" s="933"/>
      <c r="AX117" s="933"/>
      <c r="AY117" s="933"/>
      <c r="AZ117" s="863" t="s">
        <v>436</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437</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411</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408</v>
      </c>
      <c r="AB118" s="896"/>
      <c r="AC118" s="896"/>
      <c r="AD118" s="896"/>
      <c r="AE118" s="897"/>
      <c r="AF118" s="898" t="s">
        <v>409</v>
      </c>
      <c r="AG118" s="896"/>
      <c r="AH118" s="896"/>
      <c r="AI118" s="896"/>
      <c r="AJ118" s="897"/>
      <c r="AK118" s="898" t="s">
        <v>294</v>
      </c>
      <c r="AL118" s="896"/>
      <c r="AM118" s="896"/>
      <c r="AN118" s="896"/>
      <c r="AO118" s="897"/>
      <c r="AP118" s="899" t="s">
        <v>410</v>
      </c>
      <c r="AQ118" s="900"/>
      <c r="AR118" s="900"/>
      <c r="AS118" s="900"/>
      <c r="AT118" s="901"/>
      <c r="AU118" s="932"/>
      <c r="AV118" s="933"/>
      <c r="AW118" s="933"/>
      <c r="AX118" s="933"/>
      <c r="AY118" s="933"/>
      <c r="AZ118" s="838" t="s">
        <v>438</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439</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414</v>
      </c>
      <c r="B119" s="819"/>
      <c r="C119" s="860" t="s">
        <v>415</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440</v>
      </c>
      <c r="BP119" s="878"/>
      <c r="BQ119" s="879">
        <v>4967244</v>
      </c>
      <c r="BR119" s="845"/>
      <c r="BS119" s="845"/>
      <c r="BT119" s="845"/>
      <c r="BU119" s="845"/>
      <c r="BV119" s="845">
        <v>5035770</v>
      </c>
      <c r="BW119" s="845"/>
      <c r="BX119" s="845"/>
      <c r="BY119" s="845"/>
      <c r="BZ119" s="845"/>
      <c r="CA119" s="845">
        <v>5026582</v>
      </c>
      <c r="CB119" s="845"/>
      <c r="CC119" s="845"/>
      <c r="CD119" s="845"/>
      <c r="CE119" s="845"/>
      <c r="CF119" s="748"/>
      <c r="CG119" s="749"/>
      <c r="CH119" s="749"/>
      <c r="CI119" s="749"/>
      <c r="CJ119" s="834"/>
      <c r="CK119" s="928"/>
      <c r="CL119" s="823"/>
      <c r="CM119" s="838" t="s">
        <v>441</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418</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442</v>
      </c>
      <c r="AV120" s="881"/>
      <c r="AW120" s="881"/>
      <c r="AX120" s="881"/>
      <c r="AY120" s="882"/>
      <c r="AZ120" s="860" t="s">
        <v>443</v>
      </c>
      <c r="BA120" s="808"/>
      <c r="BB120" s="808"/>
      <c r="BC120" s="808"/>
      <c r="BD120" s="808"/>
      <c r="BE120" s="808"/>
      <c r="BF120" s="808"/>
      <c r="BG120" s="808"/>
      <c r="BH120" s="808"/>
      <c r="BI120" s="808"/>
      <c r="BJ120" s="808"/>
      <c r="BK120" s="808"/>
      <c r="BL120" s="808"/>
      <c r="BM120" s="808"/>
      <c r="BN120" s="808"/>
      <c r="BO120" s="808"/>
      <c r="BP120" s="809"/>
      <c r="BQ120" s="861">
        <v>2424531</v>
      </c>
      <c r="BR120" s="842"/>
      <c r="BS120" s="842"/>
      <c r="BT120" s="842"/>
      <c r="BU120" s="842"/>
      <c r="BV120" s="842">
        <v>2576015</v>
      </c>
      <c r="BW120" s="842"/>
      <c r="BX120" s="842"/>
      <c r="BY120" s="842"/>
      <c r="BZ120" s="842"/>
      <c r="CA120" s="842">
        <v>2302357</v>
      </c>
      <c r="CB120" s="842"/>
      <c r="CC120" s="842"/>
      <c r="CD120" s="842"/>
      <c r="CE120" s="842"/>
      <c r="CF120" s="866">
        <v>112.6</v>
      </c>
      <c r="CG120" s="867"/>
      <c r="CH120" s="867"/>
      <c r="CI120" s="867"/>
      <c r="CJ120" s="867"/>
      <c r="CK120" s="868" t="s">
        <v>444</v>
      </c>
      <c r="CL120" s="852"/>
      <c r="CM120" s="852"/>
      <c r="CN120" s="852"/>
      <c r="CO120" s="853"/>
      <c r="CP120" s="872" t="s">
        <v>392</v>
      </c>
      <c r="CQ120" s="873"/>
      <c r="CR120" s="873"/>
      <c r="CS120" s="873"/>
      <c r="CT120" s="873"/>
      <c r="CU120" s="873"/>
      <c r="CV120" s="873"/>
      <c r="CW120" s="873"/>
      <c r="CX120" s="873"/>
      <c r="CY120" s="873"/>
      <c r="CZ120" s="873"/>
      <c r="DA120" s="873"/>
      <c r="DB120" s="873"/>
      <c r="DC120" s="873"/>
      <c r="DD120" s="873"/>
      <c r="DE120" s="873"/>
      <c r="DF120" s="874"/>
      <c r="DG120" s="861">
        <v>788586</v>
      </c>
      <c r="DH120" s="842"/>
      <c r="DI120" s="842"/>
      <c r="DJ120" s="842"/>
      <c r="DK120" s="842"/>
      <c r="DL120" s="842">
        <v>715256</v>
      </c>
      <c r="DM120" s="842"/>
      <c r="DN120" s="842"/>
      <c r="DO120" s="842"/>
      <c r="DP120" s="842"/>
      <c r="DQ120" s="842">
        <v>521995</v>
      </c>
      <c r="DR120" s="842"/>
      <c r="DS120" s="842"/>
      <c r="DT120" s="842"/>
      <c r="DU120" s="842"/>
      <c r="DV120" s="843">
        <v>25.5</v>
      </c>
      <c r="DW120" s="843"/>
      <c r="DX120" s="843"/>
      <c r="DY120" s="843"/>
      <c r="DZ120" s="844"/>
    </row>
    <row r="121" spans="1:130" s="230" customFormat="1" ht="26.25" customHeight="1" x14ac:dyDescent="0.15">
      <c r="A121" s="820"/>
      <c r="B121" s="821"/>
      <c r="C121" s="863" t="s">
        <v>445</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446</v>
      </c>
      <c r="BA121" s="752"/>
      <c r="BB121" s="752"/>
      <c r="BC121" s="752"/>
      <c r="BD121" s="752"/>
      <c r="BE121" s="752"/>
      <c r="BF121" s="752"/>
      <c r="BG121" s="752"/>
      <c r="BH121" s="752"/>
      <c r="BI121" s="752"/>
      <c r="BJ121" s="752"/>
      <c r="BK121" s="752"/>
      <c r="BL121" s="752"/>
      <c r="BM121" s="752"/>
      <c r="BN121" s="752"/>
      <c r="BO121" s="752"/>
      <c r="BP121" s="753"/>
      <c r="BQ121" s="816" t="s">
        <v>122</v>
      </c>
      <c r="BR121" s="817"/>
      <c r="BS121" s="817"/>
      <c r="BT121" s="817"/>
      <c r="BU121" s="817"/>
      <c r="BV121" s="817" t="s">
        <v>122</v>
      </c>
      <c r="BW121" s="817"/>
      <c r="BX121" s="817"/>
      <c r="BY121" s="817"/>
      <c r="BZ121" s="817"/>
      <c r="CA121" s="817" t="s">
        <v>122</v>
      </c>
      <c r="CB121" s="817"/>
      <c r="CC121" s="817"/>
      <c r="CD121" s="817"/>
      <c r="CE121" s="817"/>
      <c r="CF121" s="875" t="s">
        <v>122</v>
      </c>
      <c r="CG121" s="876"/>
      <c r="CH121" s="876"/>
      <c r="CI121" s="876"/>
      <c r="CJ121" s="876"/>
      <c r="CK121" s="869"/>
      <c r="CL121" s="855"/>
      <c r="CM121" s="855"/>
      <c r="CN121" s="855"/>
      <c r="CO121" s="856"/>
      <c r="CP121" s="835" t="s">
        <v>389</v>
      </c>
      <c r="CQ121" s="836"/>
      <c r="CR121" s="836"/>
      <c r="CS121" s="836"/>
      <c r="CT121" s="836"/>
      <c r="CU121" s="836"/>
      <c r="CV121" s="836"/>
      <c r="CW121" s="836"/>
      <c r="CX121" s="836"/>
      <c r="CY121" s="836"/>
      <c r="CZ121" s="836"/>
      <c r="DA121" s="836"/>
      <c r="DB121" s="836"/>
      <c r="DC121" s="836"/>
      <c r="DD121" s="836"/>
      <c r="DE121" s="836"/>
      <c r="DF121" s="837"/>
      <c r="DG121" s="816">
        <v>17260</v>
      </c>
      <c r="DH121" s="817"/>
      <c r="DI121" s="817"/>
      <c r="DJ121" s="817"/>
      <c r="DK121" s="817"/>
      <c r="DL121" s="817">
        <v>16054</v>
      </c>
      <c r="DM121" s="817"/>
      <c r="DN121" s="817"/>
      <c r="DO121" s="817"/>
      <c r="DP121" s="817"/>
      <c r="DQ121" s="817">
        <v>13820</v>
      </c>
      <c r="DR121" s="817"/>
      <c r="DS121" s="817"/>
      <c r="DT121" s="817"/>
      <c r="DU121" s="817"/>
      <c r="DV121" s="794">
        <v>0.7</v>
      </c>
      <c r="DW121" s="794"/>
      <c r="DX121" s="794"/>
      <c r="DY121" s="794"/>
      <c r="DZ121" s="795"/>
    </row>
    <row r="122" spans="1:130" s="230" customFormat="1" ht="26.25" customHeight="1" x14ac:dyDescent="0.15">
      <c r="A122" s="820"/>
      <c r="B122" s="821"/>
      <c r="C122" s="815" t="s">
        <v>428</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447</v>
      </c>
      <c r="BA122" s="839"/>
      <c r="BB122" s="839"/>
      <c r="BC122" s="839"/>
      <c r="BD122" s="839"/>
      <c r="BE122" s="839"/>
      <c r="BF122" s="839"/>
      <c r="BG122" s="839"/>
      <c r="BH122" s="839"/>
      <c r="BI122" s="839"/>
      <c r="BJ122" s="839"/>
      <c r="BK122" s="839"/>
      <c r="BL122" s="839"/>
      <c r="BM122" s="839"/>
      <c r="BN122" s="839"/>
      <c r="BO122" s="839"/>
      <c r="BP122" s="840"/>
      <c r="BQ122" s="879">
        <v>3164860</v>
      </c>
      <c r="BR122" s="845"/>
      <c r="BS122" s="845"/>
      <c r="BT122" s="845"/>
      <c r="BU122" s="845"/>
      <c r="BV122" s="845">
        <v>3211589</v>
      </c>
      <c r="BW122" s="845"/>
      <c r="BX122" s="845"/>
      <c r="BY122" s="845"/>
      <c r="BZ122" s="845"/>
      <c r="CA122" s="845">
        <v>3199010</v>
      </c>
      <c r="CB122" s="845"/>
      <c r="CC122" s="845"/>
      <c r="CD122" s="845"/>
      <c r="CE122" s="845"/>
      <c r="CF122" s="846">
        <v>156.4</v>
      </c>
      <c r="CG122" s="847"/>
      <c r="CH122" s="847"/>
      <c r="CI122" s="847"/>
      <c r="CJ122" s="847"/>
      <c r="CK122" s="869"/>
      <c r="CL122" s="855"/>
      <c r="CM122" s="855"/>
      <c r="CN122" s="855"/>
      <c r="CO122" s="856"/>
      <c r="CP122" s="835" t="s">
        <v>390</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15">
      <c r="A123" s="820"/>
      <c r="B123" s="821"/>
      <c r="C123" s="815" t="s">
        <v>434</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448</v>
      </c>
      <c r="BP123" s="878"/>
      <c r="BQ123" s="832">
        <v>5589391</v>
      </c>
      <c r="BR123" s="833"/>
      <c r="BS123" s="833"/>
      <c r="BT123" s="833"/>
      <c r="BU123" s="833"/>
      <c r="BV123" s="833">
        <v>5787604</v>
      </c>
      <c r="BW123" s="833"/>
      <c r="BX123" s="833"/>
      <c r="BY123" s="833"/>
      <c r="BZ123" s="833"/>
      <c r="CA123" s="833">
        <v>5501367</v>
      </c>
      <c r="CB123" s="833"/>
      <c r="CC123" s="833"/>
      <c r="CD123" s="833"/>
      <c r="CE123" s="833"/>
      <c r="CF123" s="748"/>
      <c r="CG123" s="749"/>
      <c r="CH123" s="749"/>
      <c r="CI123" s="749"/>
      <c r="CJ123" s="834"/>
      <c r="CK123" s="869"/>
      <c r="CL123" s="855"/>
      <c r="CM123" s="855"/>
      <c r="CN123" s="855"/>
      <c r="CO123" s="856"/>
      <c r="CP123" s="835" t="s">
        <v>391</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437</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449</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450</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439</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451</v>
      </c>
      <c r="CL125" s="852"/>
      <c r="CM125" s="852"/>
      <c r="CN125" s="852"/>
      <c r="CO125" s="853"/>
      <c r="CP125" s="860" t="s">
        <v>452</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441</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453</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454</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455</v>
      </c>
      <c r="AY127" s="812"/>
      <c r="AZ127" s="812"/>
      <c r="BA127" s="812"/>
      <c r="BB127" s="812"/>
      <c r="BC127" s="812"/>
      <c r="BD127" s="812"/>
      <c r="BE127" s="813"/>
      <c r="BF127" s="811" t="s">
        <v>456</v>
      </c>
      <c r="BG127" s="812"/>
      <c r="BH127" s="812"/>
      <c r="BI127" s="812"/>
      <c r="BJ127" s="812"/>
      <c r="BK127" s="812"/>
      <c r="BL127" s="813"/>
      <c r="BM127" s="811" t="s">
        <v>457</v>
      </c>
      <c r="BN127" s="812"/>
      <c r="BO127" s="812"/>
      <c r="BP127" s="812"/>
      <c r="BQ127" s="812"/>
      <c r="BR127" s="812"/>
      <c r="BS127" s="813"/>
      <c r="BT127" s="811" t="s">
        <v>458</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459</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460</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461</v>
      </c>
      <c r="X128" s="798"/>
      <c r="Y128" s="798"/>
      <c r="Z128" s="799"/>
      <c r="AA128" s="800" t="s">
        <v>122</v>
      </c>
      <c r="AB128" s="801"/>
      <c r="AC128" s="801"/>
      <c r="AD128" s="801"/>
      <c r="AE128" s="802"/>
      <c r="AF128" s="803" t="s">
        <v>122</v>
      </c>
      <c r="AG128" s="801"/>
      <c r="AH128" s="801"/>
      <c r="AI128" s="801"/>
      <c r="AJ128" s="802"/>
      <c r="AK128" s="803" t="s">
        <v>122</v>
      </c>
      <c r="AL128" s="801"/>
      <c r="AM128" s="801"/>
      <c r="AN128" s="801"/>
      <c r="AO128" s="802"/>
      <c r="AP128" s="804"/>
      <c r="AQ128" s="805"/>
      <c r="AR128" s="805"/>
      <c r="AS128" s="805"/>
      <c r="AT128" s="806"/>
      <c r="AU128" s="232"/>
      <c r="AV128" s="232"/>
      <c r="AW128" s="232"/>
      <c r="AX128" s="807" t="s">
        <v>462</v>
      </c>
      <c r="AY128" s="808"/>
      <c r="AZ128" s="808"/>
      <c r="BA128" s="808"/>
      <c r="BB128" s="808"/>
      <c r="BC128" s="808"/>
      <c r="BD128" s="808"/>
      <c r="BE128" s="809"/>
      <c r="BF128" s="786" t="s">
        <v>122</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463</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464</v>
      </c>
      <c r="X129" s="777"/>
      <c r="Y129" s="777"/>
      <c r="Z129" s="778"/>
      <c r="AA129" s="779">
        <v>2253111</v>
      </c>
      <c r="AB129" s="780"/>
      <c r="AC129" s="780"/>
      <c r="AD129" s="780"/>
      <c r="AE129" s="781"/>
      <c r="AF129" s="782">
        <v>2250627</v>
      </c>
      <c r="AG129" s="780"/>
      <c r="AH129" s="780"/>
      <c r="AI129" s="780"/>
      <c r="AJ129" s="781"/>
      <c r="AK129" s="782">
        <v>2346003</v>
      </c>
      <c r="AL129" s="780"/>
      <c r="AM129" s="780"/>
      <c r="AN129" s="780"/>
      <c r="AO129" s="781"/>
      <c r="AP129" s="783"/>
      <c r="AQ129" s="784"/>
      <c r="AR129" s="784"/>
      <c r="AS129" s="784"/>
      <c r="AT129" s="785"/>
      <c r="AU129" s="233"/>
      <c r="AV129" s="233"/>
      <c r="AW129" s="233"/>
      <c r="AX129" s="751" t="s">
        <v>465</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466</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467</v>
      </c>
      <c r="X130" s="777"/>
      <c r="Y130" s="777"/>
      <c r="Z130" s="778"/>
      <c r="AA130" s="779">
        <v>234738</v>
      </c>
      <c r="AB130" s="780"/>
      <c r="AC130" s="780"/>
      <c r="AD130" s="780"/>
      <c r="AE130" s="781"/>
      <c r="AF130" s="782">
        <v>293252</v>
      </c>
      <c r="AG130" s="780"/>
      <c r="AH130" s="780"/>
      <c r="AI130" s="780"/>
      <c r="AJ130" s="781"/>
      <c r="AK130" s="782">
        <v>300827</v>
      </c>
      <c r="AL130" s="780"/>
      <c r="AM130" s="780"/>
      <c r="AN130" s="780"/>
      <c r="AO130" s="781"/>
      <c r="AP130" s="783"/>
      <c r="AQ130" s="784"/>
      <c r="AR130" s="784"/>
      <c r="AS130" s="784"/>
      <c r="AT130" s="785"/>
      <c r="AU130" s="233"/>
      <c r="AV130" s="233"/>
      <c r="AW130" s="233"/>
      <c r="AX130" s="751" t="s">
        <v>468</v>
      </c>
      <c r="AY130" s="752"/>
      <c r="AZ130" s="752"/>
      <c r="BA130" s="752"/>
      <c r="BB130" s="752"/>
      <c r="BC130" s="752"/>
      <c r="BD130" s="752"/>
      <c r="BE130" s="753"/>
      <c r="BF130" s="754">
        <v>7.2</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469</v>
      </c>
      <c r="X131" s="761"/>
      <c r="Y131" s="761"/>
      <c r="Z131" s="762"/>
      <c r="AA131" s="763">
        <v>2018373</v>
      </c>
      <c r="AB131" s="764"/>
      <c r="AC131" s="764"/>
      <c r="AD131" s="764"/>
      <c r="AE131" s="765"/>
      <c r="AF131" s="766">
        <v>1957375</v>
      </c>
      <c r="AG131" s="764"/>
      <c r="AH131" s="764"/>
      <c r="AI131" s="764"/>
      <c r="AJ131" s="765"/>
      <c r="AK131" s="766">
        <v>2045176</v>
      </c>
      <c r="AL131" s="764"/>
      <c r="AM131" s="764"/>
      <c r="AN131" s="764"/>
      <c r="AO131" s="765"/>
      <c r="AP131" s="767"/>
      <c r="AQ131" s="768"/>
      <c r="AR131" s="768"/>
      <c r="AS131" s="768"/>
      <c r="AT131" s="769"/>
      <c r="AU131" s="233"/>
      <c r="AV131" s="233"/>
      <c r="AW131" s="233"/>
      <c r="AX131" s="729" t="s">
        <v>470</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471</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472</v>
      </c>
      <c r="W132" s="742"/>
      <c r="X132" s="742"/>
      <c r="Y132" s="742"/>
      <c r="Z132" s="743"/>
      <c r="AA132" s="744">
        <v>9.3804762549999996</v>
      </c>
      <c r="AB132" s="745"/>
      <c r="AC132" s="745"/>
      <c r="AD132" s="745"/>
      <c r="AE132" s="746"/>
      <c r="AF132" s="747">
        <v>7.1945334949999999</v>
      </c>
      <c r="AG132" s="745"/>
      <c r="AH132" s="745"/>
      <c r="AI132" s="745"/>
      <c r="AJ132" s="746"/>
      <c r="AK132" s="747">
        <v>5.0607869440000002</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473</v>
      </c>
      <c r="W133" s="721"/>
      <c r="X133" s="721"/>
      <c r="Y133" s="721"/>
      <c r="Z133" s="722"/>
      <c r="AA133" s="723">
        <v>8.1</v>
      </c>
      <c r="AB133" s="724"/>
      <c r="AC133" s="724"/>
      <c r="AD133" s="724"/>
      <c r="AE133" s="725"/>
      <c r="AF133" s="723">
        <v>8</v>
      </c>
      <c r="AG133" s="724"/>
      <c r="AH133" s="724"/>
      <c r="AI133" s="724"/>
      <c r="AJ133" s="725"/>
      <c r="AK133" s="723">
        <v>7.2</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4NYxp8VVv0z/MQtE1Demn9mUbOyGHatgKh/DcxTk++YpRJ1SjOFGlalMmF5+l77Cn91uctah3tOivWHPrxv4Zw==" saltValue="cdxKX3SB+BfjgoibBKZ/w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cL2Iw5anJzhcmVgYjadoU1/PRzBKdocNKl0jeAvdwz3fZ9BULVbnfQxz36mOmX6KIbklz5sYahOsTqCbmZWjog==" saltValue="ZxR36CxwB3zTwDkJqpuWr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eY24J/8oTnqyO2YiIrIdAC6A6bT70Lsh966aGDmbgNoHkmS1VltzsfAOP4SSX1+7os+zVI3+Dz9mxDVlkKtaw==" saltValue="33HPreo3NI1Iih3JuBflH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477</v>
      </c>
      <c r="AP7" s="272"/>
      <c r="AQ7" s="273" t="s">
        <v>478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479</v>
      </c>
      <c r="AQ8" s="279" t="s">
        <v>480</v>
      </c>
      <c r="AR8" s="280" t="s">
        <v>481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482</v>
      </c>
      <c r="AL9" s="1131"/>
      <c r="AM9" s="1131"/>
      <c r="AN9" s="1132"/>
      <c r="AO9" s="281">
        <v>738401</v>
      </c>
      <c r="AP9" s="281">
        <v>154413</v>
      </c>
      <c r="AQ9" s="282">
        <v>273733</v>
      </c>
      <c r="AR9" s="283">
        <v>-43.6</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483</v>
      </c>
      <c r="AL10" s="1131"/>
      <c r="AM10" s="1131"/>
      <c r="AN10" s="1132"/>
      <c r="AO10" s="284">
        <v>8530</v>
      </c>
      <c r="AP10" s="284">
        <v>1784</v>
      </c>
      <c r="AQ10" s="285">
        <v>30345</v>
      </c>
      <c r="AR10" s="286">
        <v>-94.1</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484</v>
      </c>
      <c r="AL11" s="1131"/>
      <c r="AM11" s="1131"/>
      <c r="AN11" s="1132"/>
      <c r="AO11" s="284" t="s">
        <v>485</v>
      </c>
      <c r="AP11" s="284" t="s">
        <v>485</v>
      </c>
      <c r="AQ11" s="285">
        <v>4149</v>
      </c>
      <c r="AR11" s="286" t="s">
        <v>485</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486</v>
      </c>
      <c r="AL12" s="1131"/>
      <c r="AM12" s="1131"/>
      <c r="AN12" s="1132"/>
      <c r="AO12" s="284" t="s">
        <v>485</v>
      </c>
      <c r="AP12" s="284" t="s">
        <v>485</v>
      </c>
      <c r="AQ12" s="285" t="s">
        <v>485</v>
      </c>
      <c r="AR12" s="286" t="s">
        <v>485</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487</v>
      </c>
      <c r="AL13" s="1131"/>
      <c r="AM13" s="1131"/>
      <c r="AN13" s="1132"/>
      <c r="AO13" s="284">
        <v>34310</v>
      </c>
      <c r="AP13" s="284">
        <v>7175</v>
      </c>
      <c r="AQ13" s="285">
        <v>9494</v>
      </c>
      <c r="AR13" s="286">
        <v>-24.4</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488</v>
      </c>
      <c r="AL14" s="1131"/>
      <c r="AM14" s="1131"/>
      <c r="AN14" s="1132"/>
      <c r="AO14" s="284">
        <v>81574</v>
      </c>
      <c r="AP14" s="284">
        <v>17059</v>
      </c>
      <c r="AQ14" s="285">
        <v>5033</v>
      </c>
      <c r="AR14" s="286">
        <v>238.9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489</v>
      </c>
      <c r="AL15" s="1134"/>
      <c r="AM15" s="1134"/>
      <c r="AN15" s="1135"/>
      <c r="AO15" s="284">
        <v>-45548</v>
      </c>
      <c r="AP15" s="284">
        <v>-9525</v>
      </c>
      <c r="AQ15" s="285">
        <v>-17000</v>
      </c>
      <c r="AR15" s="286">
        <v>-44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817267</v>
      </c>
      <c r="AP16" s="284">
        <v>170905</v>
      </c>
      <c r="AQ16" s="285">
        <v>305754</v>
      </c>
      <c r="AR16" s="286">
        <v>-44.1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491</v>
      </c>
      <c r="AP20" s="293" t="s">
        <v>492</v>
      </c>
      <c r="AQ20" s="294" t="s">
        <v>493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494</v>
      </c>
      <c r="AL21" s="1137"/>
      <c r="AM21" s="1137"/>
      <c r="AN21" s="1138"/>
      <c r="AO21" s="297">
        <v>15.68</v>
      </c>
      <c r="AP21" s="298">
        <v>26.54</v>
      </c>
      <c r="AQ21" s="299">
        <v>-10.86</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495</v>
      </c>
      <c r="AL22" s="1137"/>
      <c r="AM22" s="1137"/>
      <c r="AN22" s="1138"/>
      <c r="AO22" s="302">
        <v>96.3</v>
      </c>
      <c r="AP22" s="303">
        <v>93.9</v>
      </c>
      <c r="AQ22" s="304">
        <v>2.4</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496</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497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477</v>
      </c>
      <c r="AP30" s="272"/>
      <c r="AQ30" s="273" t="s">
        <v>478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479</v>
      </c>
      <c r="AQ31" s="279" t="s">
        <v>480</v>
      </c>
      <c r="AR31" s="280" t="s">
        <v>481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499</v>
      </c>
      <c r="AL32" s="1121"/>
      <c r="AM32" s="1121"/>
      <c r="AN32" s="1122"/>
      <c r="AO32" s="312">
        <v>363217</v>
      </c>
      <c r="AP32" s="312">
        <v>75955</v>
      </c>
      <c r="AQ32" s="313">
        <v>170830</v>
      </c>
      <c r="AR32" s="314">
        <v>-55.5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500</v>
      </c>
      <c r="AL33" s="1121"/>
      <c r="AM33" s="1121"/>
      <c r="AN33" s="1122"/>
      <c r="AO33" s="312" t="s">
        <v>485</v>
      </c>
      <c r="AP33" s="312" t="s">
        <v>485</v>
      </c>
      <c r="AQ33" s="313" t="s">
        <v>485</v>
      </c>
      <c r="AR33" s="314" t="s">
        <v>485</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501</v>
      </c>
      <c r="AL34" s="1121"/>
      <c r="AM34" s="1121"/>
      <c r="AN34" s="1122"/>
      <c r="AO34" s="312" t="s">
        <v>485</v>
      </c>
      <c r="AP34" s="312" t="s">
        <v>485</v>
      </c>
      <c r="AQ34" s="313" t="s">
        <v>485</v>
      </c>
      <c r="AR34" s="314" t="s">
        <v>485</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502</v>
      </c>
      <c r="AL35" s="1121"/>
      <c r="AM35" s="1121"/>
      <c r="AN35" s="1122"/>
      <c r="AO35" s="312">
        <v>28707</v>
      </c>
      <c r="AP35" s="312">
        <v>6003</v>
      </c>
      <c r="AQ35" s="313">
        <v>32606</v>
      </c>
      <c r="AR35" s="314">
        <v>-81.599999999999994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503</v>
      </c>
      <c r="AL36" s="1121"/>
      <c r="AM36" s="1121"/>
      <c r="AN36" s="1122"/>
      <c r="AO36" s="312">
        <v>12405</v>
      </c>
      <c r="AP36" s="312">
        <v>2594</v>
      </c>
      <c r="AQ36" s="313">
        <v>4875</v>
      </c>
      <c r="AR36" s="314">
        <v>-46.8</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504</v>
      </c>
      <c r="AL37" s="1121"/>
      <c r="AM37" s="1121"/>
      <c r="AN37" s="1122"/>
      <c r="AO37" s="312" t="s">
        <v>485</v>
      </c>
      <c r="AP37" s="312" t="s">
        <v>485</v>
      </c>
      <c r="AQ37" s="313">
        <v>993</v>
      </c>
      <c r="AR37" s="314" t="s">
        <v>485</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505</v>
      </c>
      <c r="AL38" s="1124"/>
      <c r="AM38" s="1124"/>
      <c r="AN38" s="1125"/>
      <c r="AO38" s="315" t="s">
        <v>485</v>
      </c>
      <c r="AP38" s="315" t="s">
        <v>485</v>
      </c>
      <c r="AQ38" s="316">
        <v>50</v>
      </c>
      <c r="AR38" s="304" t="s">
        <v>485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506</v>
      </c>
      <c r="AL39" s="1124"/>
      <c r="AM39" s="1124"/>
      <c r="AN39" s="1125"/>
      <c r="AO39" s="312" t="s">
        <v>485</v>
      </c>
      <c r="AP39" s="312" t="s">
        <v>485</v>
      </c>
      <c r="AQ39" s="313">
        <v>-6626</v>
      </c>
      <c r="AR39" s="314" t="s">
        <v>485</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507</v>
      </c>
      <c r="AL40" s="1121"/>
      <c r="AM40" s="1121"/>
      <c r="AN40" s="1122"/>
      <c r="AO40" s="312">
        <v>-300827</v>
      </c>
      <c r="AP40" s="312">
        <v>-62908</v>
      </c>
      <c r="AQ40" s="313">
        <v>-145454</v>
      </c>
      <c r="AR40" s="314">
        <v>-56.8</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103502</v>
      </c>
      <c r="AP41" s="312">
        <v>21644</v>
      </c>
      <c r="AQ41" s="313">
        <v>57274</v>
      </c>
      <c r="AR41" s="314">
        <v>-62.2</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477</v>
      </c>
      <c r="AN49" s="1115" t="s">
        <v>510</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511</v>
      </c>
      <c r="AO50" s="329" t="s">
        <v>512</v>
      </c>
      <c r="AP50" s="330" t="s">
        <v>513</v>
      </c>
      <c r="AQ50" s="331" t="s">
        <v>514</v>
      </c>
      <c r="AR50" s="332" t="s">
        <v>515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516</v>
      </c>
      <c r="AL51" s="325"/>
      <c r="AM51" s="333">
        <v>491398</v>
      </c>
      <c r="AN51" s="334">
        <v>95158</v>
      </c>
      <c r="AO51" s="335">
        <v>21</v>
      </c>
      <c r="AP51" s="336">
        <v>145139</v>
      </c>
      <c r="AQ51" s="337">
        <v>19.5</v>
      </c>
      <c r="AR51" s="338">
        <v>1.5</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517</v>
      </c>
      <c r="AM52" s="341">
        <v>474420</v>
      </c>
      <c r="AN52" s="342">
        <v>91871</v>
      </c>
      <c r="AO52" s="343">
        <v>20.6</v>
      </c>
      <c r="AP52" s="344">
        <v>83762</v>
      </c>
      <c r="AQ52" s="345">
        <v>33.1</v>
      </c>
      <c r="AR52" s="346">
        <v>-12.5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518</v>
      </c>
      <c r="AL53" s="325"/>
      <c r="AM53" s="333">
        <v>165908</v>
      </c>
      <c r="AN53" s="334">
        <v>32665</v>
      </c>
      <c r="AO53" s="335">
        <v>-65.7</v>
      </c>
      <c r="AP53" s="336">
        <v>332350</v>
      </c>
      <c r="AQ53" s="337">
        <v>129</v>
      </c>
      <c r="AR53" s="338">
        <v>-194.7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517</v>
      </c>
      <c r="AM54" s="341">
        <v>161824</v>
      </c>
      <c r="AN54" s="342">
        <v>31861</v>
      </c>
      <c r="AO54" s="343">
        <v>-65.3</v>
      </c>
      <c r="AP54" s="344">
        <v>200453</v>
      </c>
      <c r="AQ54" s="345">
        <v>139.30000000000001</v>
      </c>
      <c r="AR54" s="346">
        <v>-204.6</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519</v>
      </c>
      <c r="AL55" s="325"/>
      <c r="AM55" s="333">
        <v>198540</v>
      </c>
      <c r="AN55" s="334">
        <v>39948</v>
      </c>
      <c r="AO55" s="335">
        <v>22.3</v>
      </c>
      <c r="AP55" s="336">
        <v>362690</v>
      </c>
      <c r="AQ55" s="337">
        <v>9.1</v>
      </c>
      <c r="AR55" s="338">
        <v>13.2</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517</v>
      </c>
      <c r="AM56" s="341">
        <v>185604</v>
      </c>
      <c r="AN56" s="342">
        <v>37345</v>
      </c>
      <c r="AO56" s="343">
        <v>17.2</v>
      </c>
      <c r="AP56" s="344">
        <v>172580</v>
      </c>
      <c r="AQ56" s="345">
        <v>-13.9</v>
      </c>
      <c r="AR56" s="346">
        <v>31.1</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520</v>
      </c>
      <c r="AL57" s="325"/>
      <c r="AM57" s="333">
        <v>632985</v>
      </c>
      <c r="AN57" s="334">
        <v>129365</v>
      </c>
      <c r="AO57" s="335">
        <v>223.8</v>
      </c>
      <c r="AP57" s="336">
        <v>296093</v>
      </c>
      <c r="AQ57" s="337">
        <v>-18.399999999999999</v>
      </c>
      <c r="AR57" s="338">
        <v>242.2</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517</v>
      </c>
      <c r="AM58" s="341">
        <v>630558</v>
      </c>
      <c r="AN58" s="342">
        <v>128869</v>
      </c>
      <c r="AO58" s="343">
        <v>245.1</v>
      </c>
      <c r="AP58" s="344">
        <v>140545</v>
      </c>
      <c r="AQ58" s="345">
        <v>-18.600000000000001</v>
      </c>
      <c r="AR58" s="346">
        <v>263.7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521</v>
      </c>
      <c r="AL59" s="325"/>
      <c r="AM59" s="333">
        <v>550725</v>
      </c>
      <c r="AN59" s="334">
        <v>115166</v>
      </c>
      <c r="AO59" s="335">
        <v>-11</v>
      </c>
      <c r="AP59" s="336">
        <v>308655</v>
      </c>
      <c r="AQ59" s="337">
        <v>4.2</v>
      </c>
      <c r="AR59" s="338">
        <v>-15.2</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517</v>
      </c>
      <c r="AM60" s="341">
        <v>543082</v>
      </c>
      <c r="AN60" s="342">
        <v>113568</v>
      </c>
      <c r="AO60" s="343">
        <v>-11.9</v>
      </c>
      <c r="AP60" s="344">
        <v>169887</v>
      </c>
      <c r="AQ60" s="345">
        <v>20.9</v>
      </c>
      <c r="AR60" s="346">
        <v>-32.799999999999997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522</v>
      </c>
      <c r="AL61" s="347"/>
      <c r="AM61" s="348">
        <v>407911</v>
      </c>
      <c r="AN61" s="349">
        <v>82460</v>
      </c>
      <c r="AO61" s="350">
        <v>38.1</v>
      </c>
      <c r="AP61" s="351">
        <v>288985</v>
      </c>
      <c r="AQ61" s="352">
        <v>28.7</v>
      </c>
      <c r="AR61" s="338">
        <v>9.4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517</v>
      </c>
      <c r="AM62" s="341">
        <v>399098</v>
      </c>
      <c r="AN62" s="342">
        <v>80703</v>
      </c>
      <c r="AO62" s="343">
        <v>41.1</v>
      </c>
      <c r="AP62" s="344">
        <v>153445</v>
      </c>
      <c r="AQ62" s="345">
        <v>32.200000000000003</v>
      </c>
      <c r="AR62" s="346">
        <v>8.9</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qd/6vZPuQTaoN7tuR1vsafWS/napd3OJa+SZGzcDXf9pUynqPXkBbWpHUD86tdX/7OnRWMv3J7buaKbWEb/nMQ==" saltValue="oYXynht+VLlaj+AvEO428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474</v>
      </c>
    </row>
    <row r="121" spans="125:125" ht="13.5" hidden="1" customHeight="1" x14ac:dyDescent="0.15">
      <c r="DU121" s="259"/>
    </row>
  </sheetData>
  <sheetProtection algorithmName="SHA-512" hashValue="a9Y+1Z5wOP+9bqXuD8UPbNO0IOZ91ZzIsvaBMRQwtXlufLXf4sDIU45byrgPoI/+h1fBFT1zm36Y48sYU24sxA==" saltValue="NaOhby0LAJU9YJvWzHdVqw==" spinCount="100000" sheet="1" objects="1" scenarios="1"/>
  <dataConsolidate/>
  <phoneticPr fontId="2"/>
  <printOptions horizontalCentered="1" verticalCentered="1"/>
  <pageMargins left="0" right="0" top="0.19685039370078741" bottom="0" header="0.39370078740157483" footer="0"/>
  <pageSetup paperSize="9" scale="38"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474</v>
      </c>
    </row>
  </sheetData>
  <sheetProtection algorithmName="SHA-512" hashValue="eWmsNQB3AOIimjzDiUusZO7L1odyjti0czLIsHms6nrf0Jebxz0Li0FaOwn4S3YOKMe7kawJ1HqsD+hTfgyuiA==" saltValue="cfmjrYrDrqxQPzXcObQ6p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s="1" customFormat="1" ht="16.5" customHeight="1" x14ac:dyDescent="0.15"/>
    <row r="32" s="1" customFormat="1"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39" t="s">
        <v>3</v>
      </c>
      <c r="D47" s="1139"/>
      <c r="E47" s="1140"/>
      <c r="F47" s="11">
        <v>45.26</v>
      </c>
      <c r="G47" s="12">
        <v>43.29</v>
      </c>
      <c r="H47" s="12">
        <v>46.54</v>
      </c>
      <c r="I47" s="12">
        <v>48.99</v>
      </c>
      <c r="J47" s="13">
        <v>53.5</v>
      </c>
    </row>
    <row r="48" spans="2:10" ht="57.75" customHeight="1" x14ac:dyDescent="0.15">
      <c r="B48" s="14"/>
      <c r="C48" s="1141" t="s">
        <v>4</v>
      </c>
      <c r="D48" s="1141"/>
      <c r="E48" s="1142"/>
      <c r="F48" s="15">
        <v>1.02</v>
      </c>
      <c r="G48" s="16">
        <v>1.08</v>
      </c>
      <c r="H48" s="16">
        <v>4.6900000000000004</v>
      </c>
      <c r="I48" s="16">
        <v>3.42</v>
      </c>
      <c r="J48" s="17">
        <v>8.35</v>
      </c>
    </row>
    <row r="49" spans="2:10" ht="57.75" customHeight="1" thickBot="1" x14ac:dyDescent="0.2">
      <c r="B49" s="18"/>
      <c r="C49" s="1143" t="s">
        <v>5</v>
      </c>
      <c r="D49" s="1143"/>
      <c r="E49" s="1144"/>
      <c r="F49" s="19" t="s">
        <v>529</v>
      </c>
      <c r="G49" s="20">
        <v>0.67</v>
      </c>
      <c r="H49" s="20">
        <v>10.49</v>
      </c>
      <c r="I49" s="20">
        <v>2.17</v>
      </c>
      <c r="J49" s="21">
        <v>11.86</v>
      </c>
    </row>
    <row r="50" spans="2:10" x14ac:dyDescent="0.15"/>
  </sheetData>
  <sheetProtection algorithmName="SHA-512" hashValue="puu5ZZuwyoZKE/bu1T4hsfPFCv6GsD+ss2shupiH4yij4OCejF+9dJXuiHEBNYzYq0euar8C0EUAETkk8gij9Q==" saltValue="HyI0Zj8qhRONtmxjAp4HX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51" t="s">
        <v>530</v>
      </c>
      <c r="D34" s="1151"/>
      <c r="E34" s="1152"/>
      <c r="F34" s="32">
        <v>1.02</v>
      </c>
      <c r="G34" s="33">
        <v>1.07</v>
      </c>
      <c r="H34" s="33">
        <v>4.6900000000000004</v>
      </c>
      <c r="I34" s="33">
        <v>3.42</v>
      </c>
      <c r="J34" s="34">
        <v>8.34</v>
      </c>
      <c r="K34" s="22"/>
      <c r="L34" s="22"/>
      <c r="M34" s="22"/>
      <c r="N34" s="22"/>
      <c r="O34" s="22"/>
      <c r="P34" s="22"/>
    </row>
    <row r="35" spans="1:16" ht="39" customHeight="1" x14ac:dyDescent="0.15">
      <c r="A35" s="22"/>
      <c r="B35" s="35"/>
      <c r="C35" s="1145" t="s">
        <v>531</v>
      </c>
      <c r="D35" s="1146"/>
      <c r="E35" s="1147"/>
      <c r="F35" s="36">
        <v>0.7</v>
      </c>
      <c r="G35" s="37">
        <v>0.7</v>
      </c>
      <c r="H35" s="37">
        <v>1.06</v>
      </c>
      <c r="I35" s="37">
        <v>0.21</v>
      </c>
      <c r="J35" s="38">
        <v>0.16</v>
      </c>
      <c r="K35" s="22"/>
      <c r="L35" s="22"/>
      <c r="M35" s="22"/>
      <c r="N35" s="22"/>
      <c r="O35" s="22"/>
      <c r="P35" s="22"/>
    </row>
    <row r="36" spans="1:16" ht="39" customHeight="1" x14ac:dyDescent="0.15">
      <c r="A36" s="22"/>
      <c r="B36" s="35"/>
      <c r="C36" s="1145" t="s">
        <v>532</v>
      </c>
      <c r="D36" s="1146"/>
      <c r="E36" s="1147"/>
      <c r="F36" s="36">
        <v>0.52</v>
      </c>
      <c r="G36" s="37">
        <v>0.13</v>
      </c>
      <c r="H36" s="37">
        <v>0.23</v>
      </c>
      <c r="I36" s="37">
        <v>0.25</v>
      </c>
      <c r="J36" s="38">
        <v>0.08</v>
      </c>
      <c r="K36" s="22"/>
      <c r="L36" s="22"/>
      <c r="M36" s="22"/>
      <c r="N36" s="22"/>
      <c r="O36" s="22"/>
      <c r="P36" s="22"/>
    </row>
    <row r="37" spans="1:16" ht="39" customHeight="1" x14ac:dyDescent="0.15">
      <c r="A37" s="22"/>
      <c r="B37" s="35"/>
      <c r="C37" s="1145" t="s">
        <v>533</v>
      </c>
      <c r="D37" s="1146"/>
      <c r="E37" s="1147"/>
      <c r="F37" s="36">
        <v>0.01</v>
      </c>
      <c r="G37" s="37">
        <v>0</v>
      </c>
      <c r="H37" s="37">
        <v>0</v>
      </c>
      <c r="I37" s="37">
        <v>0.02</v>
      </c>
      <c r="J37" s="38">
        <v>0.01</v>
      </c>
      <c r="K37" s="22"/>
      <c r="L37" s="22"/>
      <c r="M37" s="22"/>
      <c r="N37" s="22"/>
      <c r="O37" s="22"/>
      <c r="P37" s="22"/>
    </row>
    <row r="38" spans="1:16" ht="39" customHeight="1" x14ac:dyDescent="0.15">
      <c r="A38" s="22"/>
      <c r="B38" s="35"/>
      <c r="C38" s="1145" t="s">
        <v>534</v>
      </c>
      <c r="D38" s="1146"/>
      <c r="E38" s="1147"/>
      <c r="F38" s="36">
        <v>0</v>
      </c>
      <c r="G38" s="37">
        <v>0</v>
      </c>
      <c r="H38" s="37">
        <v>0</v>
      </c>
      <c r="I38" s="37">
        <v>0</v>
      </c>
      <c r="J38" s="38">
        <v>0</v>
      </c>
      <c r="K38" s="22"/>
      <c r="L38" s="22"/>
      <c r="M38" s="22"/>
      <c r="N38" s="22"/>
      <c r="O38" s="22"/>
      <c r="P38" s="22"/>
    </row>
    <row r="39" spans="1:16" ht="39" customHeight="1" x14ac:dyDescent="0.15">
      <c r="A39" s="22"/>
      <c r="B39" s="35"/>
      <c r="C39" s="1145" t="s">
        <v>535</v>
      </c>
      <c r="D39" s="1146"/>
      <c r="E39" s="1147"/>
      <c r="F39" s="36">
        <v>0</v>
      </c>
      <c r="G39" s="37">
        <v>0</v>
      </c>
      <c r="H39" s="37">
        <v>0</v>
      </c>
      <c r="I39" s="37">
        <v>0</v>
      </c>
      <c r="J39" s="38">
        <v>0</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536</v>
      </c>
      <c r="D42" s="1146"/>
      <c r="E42" s="1147"/>
      <c r="F42" s="36" t="s">
        <v>485</v>
      </c>
      <c r="G42" s="37" t="s">
        <v>485</v>
      </c>
      <c r="H42" s="37" t="s">
        <v>485</v>
      </c>
      <c r="I42" s="37" t="s">
        <v>485</v>
      </c>
      <c r="J42" s="38" t="s">
        <v>485</v>
      </c>
      <c r="K42" s="22"/>
      <c r="L42" s="22"/>
      <c r="M42" s="22"/>
      <c r="N42" s="22"/>
      <c r="O42" s="22"/>
      <c r="P42" s="22"/>
    </row>
    <row r="43" spans="1:16" ht="39" customHeight="1" thickBot="1" x14ac:dyDescent="0.2">
      <c r="A43" s="22"/>
      <c r="B43" s="40"/>
      <c r="C43" s="1148" t="s">
        <v>537</v>
      </c>
      <c r="D43" s="1149"/>
      <c r="E43" s="1150"/>
      <c r="F43" s="41">
        <v>0.43</v>
      </c>
      <c r="G43" s="42">
        <v>0</v>
      </c>
      <c r="H43" s="42">
        <v>0</v>
      </c>
      <c r="I43" s="42" t="s">
        <v>485</v>
      </c>
      <c r="J43" s="43" t="s">
        <v>485</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T1K6OeDz9jy3YqT2EfNTc9AJFZ5HV/Ecxd2///NO94ulWpZNlvBgJUEwUqTjv7stEpj4Sbqkqpkvbp6v9zBOkg==" saltValue="It6VJmlgngW6oxzwSkUoG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325</v>
      </c>
      <c r="L45" s="60">
        <v>334</v>
      </c>
      <c r="M45" s="60">
        <v>346</v>
      </c>
      <c r="N45" s="60">
        <v>365</v>
      </c>
      <c r="O45" s="61">
        <v>363</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485</v>
      </c>
      <c r="L46" s="64" t="s">
        <v>485</v>
      </c>
      <c r="M46" s="64" t="s">
        <v>485</v>
      </c>
      <c r="N46" s="64" t="s">
        <v>485</v>
      </c>
      <c r="O46" s="65" t="s">
        <v>485</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485</v>
      </c>
      <c r="L47" s="64" t="s">
        <v>485</v>
      </c>
      <c r="M47" s="64" t="s">
        <v>485</v>
      </c>
      <c r="N47" s="64" t="s">
        <v>485</v>
      </c>
      <c r="O47" s="65" t="s">
        <v>485</v>
      </c>
      <c r="P47" s="48"/>
      <c r="Q47" s="48"/>
      <c r="R47" s="48"/>
      <c r="S47" s="48"/>
      <c r="T47" s="48"/>
      <c r="U47" s="48"/>
    </row>
    <row r="48" spans="1:21" ht="30.75" customHeight="1" x14ac:dyDescent="0.15">
      <c r="A48" s="48"/>
      <c r="B48" s="1178"/>
      <c r="C48" s="1179"/>
      <c r="D48" s="62"/>
      <c r="E48" s="1155" t="s">
        <v>13</v>
      </c>
      <c r="F48" s="1155"/>
      <c r="G48" s="1155"/>
      <c r="H48" s="1155"/>
      <c r="I48" s="1155"/>
      <c r="J48" s="1156"/>
      <c r="K48" s="63">
        <v>66</v>
      </c>
      <c r="L48" s="64">
        <v>71</v>
      </c>
      <c r="M48" s="64">
        <v>73</v>
      </c>
      <c r="N48" s="64">
        <v>59</v>
      </c>
      <c r="O48" s="65">
        <v>29</v>
      </c>
      <c r="P48" s="48"/>
      <c r="Q48" s="48"/>
      <c r="R48" s="48"/>
      <c r="S48" s="48"/>
      <c r="T48" s="48"/>
      <c r="U48" s="48"/>
    </row>
    <row r="49" spans="1:21" ht="30.75" customHeight="1" x14ac:dyDescent="0.15">
      <c r="A49" s="48"/>
      <c r="B49" s="1178"/>
      <c r="C49" s="1179"/>
      <c r="D49" s="62"/>
      <c r="E49" s="1155" t="s">
        <v>14</v>
      </c>
      <c r="F49" s="1155"/>
      <c r="G49" s="1155"/>
      <c r="H49" s="1155"/>
      <c r="I49" s="1155"/>
      <c r="J49" s="1156"/>
      <c r="K49" s="63">
        <v>3</v>
      </c>
      <c r="L49" s="64">
        <v>3</v>
      </c>
      <c r="M49" s="64">
        <v>5</v>
      </c>
      <c r="N49" s="64">
        <v>10</v>
      </c>
      <c r="O49" s="65">
        <v>12</v>
      </c>
      <c r="P49" s="48"/>
      <c r="Q49" s="48"/>
      <c r="R49" s="48"/>
      <c r="S49" s="48"/>
      <c r="T49" s="48"/>
      <c r="U49" s="48"/>
    </row>
    <row r="50" spans="1:21" ht="30.75" customHeight="1" x14ac:dyDescent="0.15">
      <c r="A50" s="48"/>
      <c r="B50" s="1178"/>
      <c r="C50" s="1179"/>
      <c r="D50" s="62"/>
      <c r="E50" s="1155" t="s">
        <v>15</v>
      </c>
      <c r="F50" s="1155"/>
      <c r="G50" s="1155"/>
      <c r="H50" s="1155"/>
      <c r="I50" s="1155"/>
      <c r="J50" s="1156"/>
      <c r="K50" s="63" t="s">
        <v>485</v>
      </c>
      <c r="L50" s="64" t="s">
        <v>485</v>
      </c>
      <c r="M50" s="64" t="s">
        <v>485</v>
      </c>
      <c r="N50" s="64" t="s">
        <v>485</v>
      </c>
      <c r="O50" s="65" t="s">
        <v>485</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485</v>
      </c>
      <c r="L51" s="64" t="s">
        <v>485</v>
      </c>
      <c r="M51" s="64" t="s">
        <v>485</v>
      </c>
      <c r="N51" s="64" t="s">
        <v>485</v>
      </c>
      <c r="O51" s="65" t="s">
        <v>485</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263</v>
      </c>
      <c r="L52" s="64">
        <v>274</v>
      </c>
      <c r="M52" s="64">
        <v>235</v>
      </c>
      <c r="N52" s="64">
        <v>293</v>
      </c>
      <c r="O52" s="65">
        <v>301</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131</v>
      </c>
      <c r="L53" s="69">
        <v>134</v>
      </c>
      <c r="M53" s="69">
        <v>189</v>
      </c>
      <c r="N53" s="69">
        <v>141</v>
      </c>
      <c r="O53" s="70">
        <v>103</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538</v>
      </c>
      <c r="L57" s="81" t="s">
        <v>539</v>
      </c>
      <c r="M57" s="81" t="s">
        <v>540</v>
      </c>
      <c r="N57" s="81" t="s">
        <v>541</v>
      </c>
      <c r="O57" s="82" t="s">
        <v>542</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wsXZgXwy+mavXNc9MbKSC71EM/wXcFdW6F7wHpi3vhEH7+A+WCAbA6Li3j8+d/OyJcEQLNivst5yqenkUm+2cQ==" saltValue="48sd0Sv3YLlSWebJNs+Gy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s="96" customFormat="1" ht="15" customHeight="1" x14ac:dyDescent="0.15"/>
    <row r="27" s="96" customFormat="1" ht="15" customHeight="1" x14ac:dyDescent="0.15"/>
    <row r="28" s="96" customFormat="1" ht="15" customHeight="1" x14ac:dyDescent="0.15"/>
    <row r="29" s="96" customFormat="1" ht="15" customHeight="1" x14ac:dyDescent="0.15"/>
    <row r="30" s="96" customFormat="1" ht="15" customHeight="1" x14ac:dyDescent="0.15"/>
    <row r="31" s="96" customFormat="1" ht="15" customHeight="1" x14ac:dyDescent="0.15"/>
    <row r="32" s="96" customFormat="1"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524</v>
      </c>
      <c r="J40" s="103" t="s">
        <v>525</v>
      </c>
      <c r="K40" s="103" t="s">
        <v>526</v>
      </c>
      <c r="L40" s="103" t="s">
        <v>527</v>
      </c>
      <c r="M40" s="104" t="s">
        <v>528</v>
      </c>
    </row>
    <row r="41" spans="2:13" ht="27.75" customHeight="1" x14ac:dyDescent="0.15">
      <c r="B41" s="1196" t="s">
        <v>30</v>
      </c>
      <c r="C41" s="1197"/>
      <c r="D41" s="105"/>
      <c r="E41" s="1198" t="s">
        <v>31</v>
      </c>
      <c r="F41" s="1198"/>
      <c r="G41" s="1198"/>
      <c r="H41" s="1199"/>
      <c r="I41" s="355">
        <v>3598</v>
      </c>
      <c r="J41" s="356">
        <v>3518</v>
      </c>
      <c r="K41" s="356">
        <v>3342</v>
      </c>
      <c r="L41" s="356">
        <v>3521</v>
      </c>
      <c r="M41" s="357">
        <v>3693</v>
      </c>
    </row>
    <row r="42" spans="2:13" ht="27.75" customHeight="1" x14ac:dyDescent="0.15">
      <c r="B42" s="1186"/>
      <c r="C42" s="1187"/>
      <c r="D42" s="106"/>
      <c r="E42" s="1190" t="s">
        <v>32</v>
      </c>
      <c r="F42" s="1190"/>
      <c r="G42" s="1190"/>
      <c r="H42" s="1191"/>
      <c r="I42" s="358" t="s">
        <v>485</v>
      </c>
      <c r="J42" s="359" t="s">
        <v>485</v>
      </c>
      <c r="K42" s="359" t="s">
        <v>485</v>
      </c>
      <c r="L42" s="359" t="s">
        <v>485</v>
      </c>
      <c r="M42" s="360" t="s">
        <v>485</v>
      </c>
    </row>
    <row r="43" spans="2:13" ht="27.75" customHeight="1" x14ac:dyDescent="0.15">
      <c r="B43" s="1186"/>
      <c r="C43" s="1187"/>
      <c r="D43" s="106"/>
      <c r="E43" s="1190" t="s">
        <v>33</v>
      </c>
      <c r="F43" s="1190"/>
      <c r="G43" s="1190"/>
      <c r="H43" s="1191"/>
      <c r="I43" s="358">
        <v>908</v>
      </c>
      <c r="J43" s="359">
        <v>849</v>
      </c>
      <c r="K43" s="359">
        <v>806</v>
      </c>
      <c r="L43" s="359">
        <v>731</v>
      </c>
      <c r="M43" s="360">
        <v>536</v>
      </c>
    </row>
    <row r="44" spans="2:13" ht="27.75" customHeight="1" x14ac:dyDescent="0.15">
      <c r="B44" s="1186"/>
      <c r="C44" s="1187"/>
      <c r="D44" s="106"/>
      <c r="E44" s="1190" t="s">
        <v>34</v>
      </c>
      <c r="F44" s="1190"/>
      <c r="G44" s="1190"/>
      <c r="H44" s="1191"/>
      <c r="I44" s="358">
        <v>141</v>
      </c>
      <c r="J44" s="359">
        <v>169</v>
      </c>
      <c r="K44" s="359">
        <v>232</v>
      </c>
      <c r="L44" s="359">
        <v>226</v>
      </c>
      <c r="M44" s="360">
        <v>219</v>
      </c>
    </row>
    <row r="45" spans="2:13" ht="27.75" customHeight="1" x14ac:dyDescent="0.15">
      <c r="B45" s="1186"/>
      <c r="C45" s="1187"/>
      <c r="D45" s="106"/>
      <c r="E45" s="1190" t="s">
        <v>35</v>
      </c>
      <c r="F45" s="1190"/>
      <c r="G45" s="1190"/>
      <c r="H45" s="1191"/>
      <c r="I45" s="358">
        <v>560</v>
      </c>
      <c r="J45" s="359">
        <v>578</v>
      </c>
      <c r="K45" s="359">
        <v>588</v>
      </c>
      <c r="L45" s="359">
        <v>558</v>
      </c>
      <c r="M45" s="360">
        <v>579</v>
      </c>
    </row>
    <row r="46" spans="2:13" ht="27.75" customHeight="1" x14ac:dyDescent="0.15">
      <c r="B46" s="1186"/>
      <c r="C46" s="1187"/>
      <c r="D46" s="107"/>
      <c r="E46" s="1190" t="s">
        <v>36</v>
      </c>
      <c r="F46" s="1190"/>
      <c r="G46" s="1190"/>
      <c r="H46" s="1191"/>
      <c r="I46" s="358" t="s">
        <v>485</v>
      </c>
      <c r="J46" s="359" t="s">
        <v>485</v>
      </c>
      <c r="K46" s="359" t="s">
        <v>485</v>
      </c>
      <c r="L46" s="359" t="s">
        <v>485</v>
      </c>
      <c r="M46" s="360" t="s">
        <v>485</v>
      </c>
    </row>
    <row r="47" spans="2:13" ht="27.75" customHeight="1" x14ac:dyDescent="0.15">
      <c r="B47" s="1186"/>
      <c r="C47" s="1187"/>
      <c r="D47" s="108"/>
      <c r="E47" s="1200" t="s">
        <v>37</v>
      </c>
      <c r="F47" s="1201"/>
      <c r="G47" s="1201"/>
      <c r="H47" s="1202"/>
      <c r="I47" s="358" t="s">
        <v>485</v>
      </c>
      <c r="J47" s="359" t="s">
        <v>485</v>
      </c>
      <c r="K47" s="359" t="s">
        <v>485</v>
      </c>
      <c r="L47" s="359" t="s">
        <v>485</v>
      </c>
      <c r="M47" s="360" t="s">
        <v>485</v>
      </c>
    </row>
    <row r="48" spans="2:13" ht="27.75" customHeight="1" x14ac:dyDescent="0.15">
      <c r="B48" s="1186"/>
      <c r="C48" s="1187"/>
      <c r="D48" s="106"/>
      <c r="E48" s="1190" t="s">
        <v>38</v>
      </c>
      <c r="F48" s="1190"/>
      <c r="G48" s="1190"/>
      <c r="H48" s="1191"/>
      <c r="I48" s="358" t="s">
        <v>485</v>
      </c>
      <c r="J48" s="359" t="s">
        <v>485</v>
      </c>
      <c r="K48" s="359" t="s">
        <v>485</v>
      </c>
      <c r="L48" s="359" t="s">
        <v>485</v>
      </c>
      <c r="M48" s="360" t="s">
        <v>485</v>
      </c>
    </row>
    <row r="49" spans="2:13" ht="27.75" customHeight="1" x14ac:dyDescent="0.15">
      <c r="B49" s="1188"/>
      <c r="C49" s="1189"/>
      <c r="D49" s="106"/>
      <c r="E49" s="1190" t="s">
        <v>39</v>
      </c>
      <c r="F49" s="1190"/>
      <c r="G49" s="1190"/>
      <c r="H49" s="1191"/>
      <c r="I49" s="358" t="s">
        <v>485</v>
      </c>
      <c r="J49" s="359" t="s">
        <v>485</v>
      </c>
      <c r="K49" s="359" t="s">
        <v>485</v>
      </c>
      <c r="L49" s="359" t="s">
        <v>485</v>
      </c>
      <c r="M49" s="360" t="s">
        <v>485</v>
      </c>
    </row>
    <row r="50" spans="2:13" ht="27.75" customHeight="1" x14ac:dyDescent="0.15">
      <c r="B50" s="1184" t="s">
        <v>40</v>
      </c>
      <c r="C50" s="1185"/>
      <c r="D50" s="109"/>
      <c r="E50" s="1190" t="s">
        <v>41</v>
      </c>
      <c r="F50" s="1190"/>
      <c r="G50" s="1190"/>
      <c r="H50" s="1191"/>
      <c r="I50" s="358">
        <v>2367</v>
      </c>
      <c r="J50" s="359">
        <v>2364</v>
      </c>
      <c r="K50" s="359">
        <v>2425</v>
      </c>
      <c r="L50" s="359">
        <v>2576</v>
      </c>
      <c r="M50" s="360">
        <v>2302</v>
      </c>
    </row>
    <row r="51" spans="2:13" ht="27.75" customHeight="1" x14ac:dyDescent="0.15">
      <c r="B51" s="1186"/>
      <c r="C51" s="1187"/>
      <c r="D51" s="106"/>
      <c r="E51" s="1190" t="s">
        <v>42</v>
      </c>
      <c r="F51" s="1190"/>
      <c r="G51" s="1190"/>
      <c r="H51" s="1191"/>
      <c r="I51" s="358" t="s">
        <v>485</v>
      </c>
      <c r="J51" s="359" t="s">
        <v>485</v>
      </c>
      <c r="K51" s="359" t="s">
        <v>485</v>
      </c>
      <c r="L51" s="359" t="s">
        <v>485</v>
      </c>
      <c r="M51" s="360" t="s">
        <v>485</v>
      </c>
    </row>
    <row r="52" spans="2:13" ht="27.75" customHeight="1" x14ac:dyDescent="0.15">
      <c r="B52" s="1188"/>
      <c r="C52" s="1189"/>
      <c r="D52" s="106"/>
      <c r="E52" s="1190" t="s">
        <v>43</v>
      </c>
      <c r="F52" s="1190"/>
      <c r="G52" s="1190"/>
      <c r="H52" s="1191"/>
      <c r="I52" s="358">
        <v>3307</v>
      </c>
      <c r="J52" s="359">
        <v>3242</v>
      </c>
      <c r="K52" s="359">
        <v>3165</v>
      </c>
      <c r="L52" s="359">
        <v>3212</v>
      </c>
      <c r="M52" s="360">
        <v>3199</v>
      </c>
    </row>
    <row r="53" spans="2:13" ht="27.75" customHeight="1" thickBot="1" x14ac:dyDescent="0.2">
      <c r="B53" s="1192" t="s">
        <v>19</v>
      </c>
      <c r="C53" s="1193"/>
      <c r="D53" s="110"/>
      <c r="E53" s="1194" t="s">
        <v>44</v>
      </c>
      <c r="F53" s="1194"/>
      <c r="G53" s="1194"/>
      <c r="H53" s="1195"/>
      <c r="I53" s="361">
        <v>-469</v>
      </c>
      <c r="J53" s="362">
        <v>-491</v>
      </c>
      <c r="K53" s="362">
        <v>-622</v>
      </c>
      <c r="L53" s="362">
        <v>-752</v>
      </c>
      <c r="M53" s="363">
        <v>-475</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GXPqMNJD1I3/rO1wHExDpMUXxtfOB35pIVrFMewQObu2dvXK0Ri5RzCxuB1wYatHXtfatNg+F/MHy/mB2Nn8w==" saltValue="2aaKQAweNjvy48k5FNZHb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526</v>
      </c>
      <c r="G54" s="119" t="s">
        <v>527</v>
      </c>
      <c r="H54" s="120" t="s">
        <v>528</v>
      </c>
    </row>
    <row r="55" spans="2:8" ht="52.5" customHeight="1" x14ac:dyDescent="0.15">
      <c r="B55" s="121"/>
      <c r="C55" s="1211" t="s">
        <v>46</v>
      </c>
      <c r="D55" s="1211"/>
      <c r="E55" s="1212"/>
      <c r="F55" s="122">
        <v>1049</v>
      </c>
      <c r="G55" s="122">
        <v>1103</v>
      </c>
      <c r="H55" s="123">
        <v>1255</v>
      </c>
    </row>
    <row r="56" spans="2:8" ht="52.5" customHeight="1" x14ac:dyDescent="0.15">
      <c r="B56" s="124"/>
      <c r="C56" s="1213" t="s">
        <v>47</v>
      </c>
      <c r="D56" s="1213"/>
      <c r="E56" s="1214"/>
      <c r="F56" s="125">
        <v>276</v>
      </c>
      <c r="G56" s="125">
        <v>252</v>
      </c>
      <c r="H56" s="126">
        <v>245</v>
      </c>
    </row>
    <row r="57" spans="2:8" ht="53.25" customHeight="1" x14ac:dyDescent="0.15">
      <c r="B57" s="124"/>
      <c r="C57" s="1215" t="s">
        <v>48</v>
      </c>
      <c r="D57" s="1215"/>
      <c r="E57" s="1216"/>
      <c r="F57" s="127">
        <v>866</v>
      </c>
      <c r="G57" s="127">
        <v>1014</v>
      </c>
      <c r="H57" s="128">
        <v>943</v>
      </c>
    </row>
    <row r="58" spans="2:8" ht="45.75" customHeight="1" x14ac:dyDescent="0.15">
      <c r="B58" s="129"/>
      <c r="C58" s="1203" t="s">
        <v>551</v>
      </c>
      <c r="D58" s="1204"/>
      <c r="E58" s="1205"/>
      <c r="F58" s="130">
        <v>718</v>
      </c>
      <c r="G58" s="130">
        <v>895</v>
      </c>
      <c r="H58" s="131">
        <v>821</v>
      </c>
    </row>
    <row r="59" spans="2:8" ht="45.75" customHeight="1" x14ac:dyDescent="0.15">
      <c r="B59" s="129"/>
      <c r="C59" s="1203" t="s">
        <v>552</v>
      </c>
      <c r="D59" s="1204"/>
      <c r="E59" s="1205"/>
      <c r="F59" s="130">
        <v>113</v>
      </c>
      <c r="G59" s="130">
        <v>82</v>
      </c>
      <c r="H59" s="131">
        <v>63</v>
      </c>
    </row>
    <row r="60" spans="2:8" ht="45.75" customHeight="1" x14ac:dyDescent="0.15">
      <c r="B60" s="129"/>
      <c r="C60" s="1203" t="s">
        <v>553</v>
      </c>
      <c r="D60" s="1204"/>
      <c r="E60" s="1205"/>
      <c r="F60" s="130">
        <v>25</v>
      </c>
      <c r="G60" s="130">
        <v>25</v>
      </c>
      <c r="H60" s="131">
        <v>25</v>
      </c>
    </row>
    <row r="61" spans="2:8" ht="45.75" customHeight="1" x14ac:dyDescent="0.15">
      <c r="B61" s="129"/>
      <c r="C61" s="1203" t="s">
        <v>555</v>
      </c>
      <c r="D61" s="1204"/>
      <c r="E61" s="1205"/>
      <c r="F61" s="130">
        <v>0</v>
      </c>
      <c r="G61" s="130">
        <v>0</v>
      </c>
      <c r="H61" s="131">
        <v>23</v>
      </c>
    </row>
    <row r="62" spans="2:8" ht="45.75" customHeight="1" thickBot="1" x14ac:dyDescent="0.2">
      <c r="B62" s="132"/>
      <c r="C62" s="1206" t="s">
        <v>554</v>
      </c>
      <c r="D62" s="1207"/>
      <c r="E62" s="1208"/>
      <c r="F62" s="133">
        <v>10</v>
      </c>
      <c r="G62" s="133">
        <v>11</v>
      </c>
      <c r="H62" s="134">
        <v>10</v>
      </c>
    </row>
    <row r="63" spans="2:8" ht="52.5" customHeight="1" thickBot="1" x14ac:dyDescent="0.2">
      <c r="B63" s="135"/>
      <c r="C63" s="1209" t="s">
        <v>49</v>
      </c>
      <c r="D63" s="1209"/>
      <c r="E63" s="1210"/>
      <c r="F63" s="136">
        <v>2190</v>
      </c>
      <c r="G63" s="136">
        <v>2369</v>
      </c>
      <c r="H63" s="137">
        <v>2443</v>
      </c>
    </row>
    <row r="64" spans="2:8" x14ac:dyDescent="0.15"/>
  </sheetData>
  <sheetProtection algorithmName="SHA-512" hashValue="G5ETTeXM5E771YHIdxgFun5i71279HxQa30TcO2Zc8NJBZLj612Ro47mucpqdzlEu2AN27gHseXh+IYDWmNRjg==" saltValue="eessViiYyjSH+RLJLMbeD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523</v>
      </c>
      <c r="G2" s="151"/>
      <c r="H2" s="152"/>
    </row>
    <row r="3" spans="1:8" x14ac:dyDescent="0.15">
      <c r="A3" s="148" t="s">
        <v>516</v>
      </c>
      <c r="B3" s="153"/>
      <c r="C3" s="154"/>
      <c r="D3" s="155">
        <v>95158</v>
      </c>
      <c r="E3" s="156"/>
      <c r="F3" s="157">
        <v>145139</v>
      </c>
      <c r="G3" s="158"/>
      <c r="H3" s="159"/>
    </row>
    <row r="4" spans="1:8" x14ac:dyDescent="0.15">
      <c r="A4" s="160"/>
      <c r="B4" s="161"/>
      <c r="C4" s="162"/>
      <c r="D4" s="163">
        <v>91871</v>
      </c>
      <c r="E4" s="164"/>
      <c r="F4" s="165">
        <v>83762</v>
      </c>
      <c r="G4" s="166"/>
      <c r="H4" s="167"/>
    </row>
    <row r="5" spans="1:8" x14ac:dyDescent="0.15">
      <c r="A5" s="148" t="s">
        <v>518</v>
      </c>
      <c r="B5" s="153"/>
      <c r="C5" s="154"/>
      <c r="D5" s="155">
        <v>32665</v>
      </c>
      <c r="E5" s="156"/>
      <c r="F5" s="157">
        <v>332350</v>
      </c>
      <c r="G5" s="158"/>
      <c r="H5" s="159"/>
    </row>
    <row r="6" spans="1:8" x14ac:dyDescent="0.15">
      <c r="A6" s="160"/>
      <c r="B6" s="161"/>
      <c r="C6" s="162"/>
      <c r="D6" s="163">
        <v>31861</v>
      </c>
      <c r="E6" s="164"/>
      <c r="F6" s="165">
        <v>200453</v>
      </c>
      <c r="G6" s="166"/>
      <c r="H6" s="167"/>
    </row>
    <row r="7" spans="1:8" x14ac:dyDescent="0.15">
      <c r="A7" s="148" t="s">
        <v>519</v>
      </c>
      <c r="B7" s="153"/>
      <c r="C7" s="154"/>
      <c r="D7" s="155">
        <v>39948</v>
      </c>
      <c r="E7" s="156"/>
      <c r="F7" s="157">
        <v>362690</v>
      </c>
      <c r="G7" s="158"/>
      <c r="H7" s="159"/>
    </row>
    <row r="8" spans="1:8" x14ac:dyDescent="0.15">
      <c r="A8" s="160"/>
      <c r="B8" s="161"/>
      <c r="C8" s="162"/>
      <c r="D8" s="163">
        <v>37345</v>
      </c>
      <c r="E8" s="164"/>
      <c r="F8" s="165">
        <v>172580</v>
      </c>
      <c r="G8" s="166"/>
      <c r="H8" s="167"/>
    </row>
    <row r="9" spans="1:8" x14ac:dyDescent="0.15">
      <c r="A9" s="148" t="s">
        <v>520</v>
      </c>
      <c r="B9" s="153"/>
      <c r="C9" s="154"/>
      <c r="D9" s="155">
        <v>129365</v>
      </c>
      <c r="E9" s="156"/>
      <c r="F9" s="157">
        <v>296093</v>
      </c>
      <c r="G9" s="158"/>
      <c r="H9" s="159"/>
    </row>
    <row r="10" spans="1:8" x14ac:dyDescent="0.15">
      <c r="A10" s="160"/>
      <c r="B10" s="161"/>
      <c r="C10" s="162"/>
      <c r="D10" s="163">
        <v>128869</v>
      </c>
      <c r="E10" s="164"/>
      <c r="F10" s="165">
        <v>140545</v>
      </c>
      <c r="G10" s="166"/>
      <c r="H10" s="167"/>
    </row>
    <row r="11" spans="1:8" x14ac:dyDescent="0.15">
      <c r="A11" s="148" t="s">
        <v>521</v>
      </c>
      <c r="B11" s="153"/>
      <c r="C11" s="154"/>
      <c r="D11" s="155">
        <v>115166</v>
      </c>
      <c r="E11" s="156"/>
      <c r="F11" s="157">
        <v>308655</v>
      </c>
      <c r="G11" s="158"/>
      <c r="H11" s="159"/>
    </row>
    <row r="12" spans="1:8" x14ac:dyDescent="0.15">
      <c r="A12" s="160"/>
      <c r="B12" s="161"/>
      <c r="C12" s="168"/>
      <c r="D12" s="163">
        <v>113568</v>
      </c>
      <c r="E12" s="164"/>
      <c r="F12" s="165">
        <v>169887</v>
      </c>
      <c r="G12" s="166"/>
      <c r="H12" s="167"/>
    </row>
    <row r="13" spans="1:8" x14ac:dyDescent="0.15">
      <c r="A13" s="148"/>
      <c r="B13" s="153"/>
      <c r="C13" s="169"/>
      <c r="D13" s="170">
        <v>82460</v>
      </c>
      <c r="E13" s="171"/>
      <c r="F13" s="172">
        <v>288985</v>
      </c>
      <c r="G13" s="173"/>
      <c r="H13" s="159"/>
    </row>
    <row r="14" spans="1:8" x14ac:dyDescent="0.15">
      <c r="A14" s="160"/>
      <c r="B14" s="161"/>
      <c r="C14" s="162"/>
      <c r="D14" s="163">
        <v>80703</v>
      </c>
      <c r="E14" s="164"/>
      <c r="F14" s="165">
        <v>153445</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1.02</v>
      </c>
      <c r="C19" s="174">
        <f>ROUND(VALUE(SUBSTITUTE(実質収支比率等に係る経年分析!G$48,"▲","-")),2)</f>
        <v>1.08</v>
      </c>
      <c r="D19" s="174">
        <f>ROUND(VALUE(SUBSTITUTE(実質収支比率等に係る経年分析!H$48,"▲","-")),2)</f>
        <v>4.6900000000000004</v>
      </c>
      <c r="E19" s="174">
        <f>ROUND(VALUE(SUBSTITUTE(実質収支比率等に係る経年分析!I$48,"▲","-")),2)</f>
        <v>3.42</v>
      </c>
      <c r="F19" s="174">
        <f>ROUND(VALUE(SUBSTITUTE(実質収支比率等に係る経年分析!J$48,"▲","-")),2)</f>
        <v>8.35</v>
      </c>
    </row>
    <row r="20" spans="1:11" x14ac:dyDescent="0.15">
      <c r="A20" s="174" t="s">
        <v>53</v>
      </c>
      <c r="B20" s="174">
        <f>ROUND(VALUE(SUBSTITUTE(実質収支比率等に係る経年分析!F$47,"▲","-")),2)</f>
        <v>45.26</v>
      </c>
      <c r="C20" s="174">
        <f>ROUND(VALUE(SUBSTITUTE(実質収支比率等に係る経年分析!G$47,"▲","-")),2)</f>
        <v>43.29</v>
      </c>
      <c r="D20" s="174">
        <f>ROUND(VALUE(SUBSTITUTE(実質収支比率等に係る経年分析!H$47,"▲","-")),2)</f>
        <v>46.54</v>
      </c>
      <c r="E20" s="174">
        <f>ROUND(VALUE(SUBSTITUTE(実質収支比率等に係る経年分析!I$47,"▲","-")),2)</f>
        <v>48.99</v>
      </c>
      <c r="F20" s="174">
        <f>ROUND(VALUE(SUBSTITUTE(実質収支比率等に係る経年分析!J$47,"▲","-")),2)</f>
        <v>53.5</v>
      </c>
    </row>
    <row r="21" spans="1:11" x14ac:dyDescent="0.15">
      <c r="A21" s="174" t="s">
        <v>54</v>
      </c>
      <c r="B21" s="174">
        <f>IF(ISNUMBER(VALUE(SUBSTITUTE(実質収支比率等に係る経年分析!F$49,"▲","-"))),ROUND(VALUE(SUBSTITUTE(実質収支比率等に係る経年分析!F$49,"▲","-")),2),NA())</f>
        <v>-10.26</v>
      </c>
      <c r="C21" s="174">
        <f>IF(ISNUMBER(VALUE(SUBSTITUTE(実質収支比率等に係る経年分析!G$49,"▲","-"))),ROUND(VALUE(SUBSTITUTE(実質収支比率等に係る経年分析!G$49,"▲","-")),2),NA())</f>
        <v>0.67</v>
      </c>
      <c r="D21" s="174">
        <f>IF(ISNUMBER(VALUE(SUBSTITUTE(実質収支比率等に係る経年分析!H$49,"▲","-"))),ROUND(VALUE(SUBSTITUTE(実質収支比率等に係る経年分析!H$49,"▲","-")),2),NA())</f>
        <v>10.49</v>
      </c>
      <c r="E21" s="174">
        <f>IF(ISNUMBER(VALUE(SUBSTITUTE(実質収支比率等に係る経年分析!I$49,"▲","-"))),ROUND(VALUE(SUBSTITUTE(実質収支比率等に係る経年分析!I$49,"▲","-")),2),NA())</f>
        <v>2.17</v>
      </c>
      <c r="F21" s="174">
        <f>IF(ISNUMBER(VALUE(SUBSTITUTE(実質収支比率等に係る経年分析!J$49,"▲","-"))),ROUND(VALUE(SUBSTITUTE(実質収支比率等に係る経年分析!J$49,"▲","-")),2),NA())</f>
        <v>11.86</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0.43</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下水道事業特別会計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国民健康保険特別会計（施設勘定）</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v>
      </c>
    </row>
    <row r="33" spans="1:16" x14ac:dyDescent="0.15">
      <c r="A33" s="175" t="str">
        <f>IF(連結実質赤字比率に係る赤字・黒字の構成分析!C$37="",NA(),連結実質赤字比率に係る赤字・黒字の構成分析!C$37)</f>
        <v>後期高齢者医療特別会計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0.01</v>
      </c>
    </row>
    <row r="34" spans="1:16" x14ac:dyDescent="0.15">
      <c r="A34" s="175" t="str">
        <f>IF(連結実質赤字比率に係る赤字・黒字の構成分析!C$36="",NA(),連結実質赤字比率に係る赤字・黒字の構成分析!C$36)</f>
        <v>国民健康保険特別会計（事業勘定）</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0.52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0.13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0.23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0.25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0.08</v>
      </c>
    </row>
    <row r="35" spans="1:16" x14ac:dyDescent="0.15">
      <c r="A35" s="175" t="str">
        <f>IF(連結実質赤字比率に係る赤字・黒字の構成分析!C$35="",NA(),連結実質赤字比率に係る赤字・黒字の構成分析!C$35)</f>
        <v>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1.06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0.21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0.16</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1.02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1.07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4.6900000000000004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3.42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8.34</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263</v>
      </c>
      <c r="E42" s="176"/>
      <c r="F42" s="176"/>
      <c r="G42" s="176">
        <f>'実質公債費比率（分子）の構造'!L$52</f>
        <v>274</v>
      </c>
      <c r="H42" s="176"/>
      <c r="I42" s="176"/>
      <c r="J42" s="176">
        <f>'実質公債費比率（分子）の構造'!M$52</f>
        <v>235</v>
      </c>
      <c r="K42" s="176"/>
      <c r="L42" s="176"/>
      <c r="M42" s="176">
        <f>'実質公債費比率（分子）の構造'!N$52</f>
        <v>293</v>
      </c>
      <c r="N42" s="176"/>
      <c r="O42" s="176"/>
      <c r="P42" s="176">
        <f>'実質公債費比率（分子）の構造'!O$52</f>
        <v>301</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3</v>
      </c>
      <c r="C45" s="176"/>
      <c r="D45" s="176"/>
      <c r="E45" s="176">
        <f>'実質公債費比率（分子）の構造'!L$49</f>
        <v>3</v>
      </c>
      <c r="F45" s="176"/>
      <c r="G45" s="176"/>
      <c r="H45" s="176">
        <f>'実質公債費比率（分子）の構造'!M$49</f>
        <v>5</v>
      </c>
      <c r="I45" s="176"/>
      <c r="J45" s="176"/>
      <c r="K45" s="176">
        <f>'実質公債費比率（分子）の構造'!N$49</f>
        <v>10</v>
      </c>
      <c r="L45" s="176"/>
      <c r="M45" s="176"/>
      <c r="N45" s="176">
        <f>'実質公債費比率（分子）の構造'!O$49</f>
        <v>12</v>
      </c>
      <c r="O45" s="176"/>
      <c r="P45" s="176"/>
    </row>
    <row r="46" spans="1:16" x14ac:dyDescent="0.15">
      <c r="A46" s="176" t="s">
        <v>64</v>
      </c>
      <c r="B46" s="176">
        <f>'実質公債費比率（分子）の構造'!K$48</f>
        <v>66</v>
      </c>
      <c r="C46" s="176"/>
      <c r="D46" s="176"/>
      <c r="E46" s="176">
        <f>'実質公債費比率（分子）の構造'!L$48</f>
        <v>71</v>
      </c>
      <c r="F46" s="176"/>
      <c r="G46" s="176"/>
      <c r="H46" s="176">
        <f>'実質公債費比率（分子）の構造'!M$48</f>
        <v>73</v>
      </c>
      <c r="I46" s="176"/>
      <c r="J46" s="176"/>
      <c r="K46" s="176">
        <f>'実質公債費比率（分子）の構造'!N$48</f>
        <v>59</v>
      </c>
      <c r="L46" s="176"/>
      <c r="M46" s="176"/>
      <c r="N46" s="176">
        <f>'実質公債費比率（分子）の構造'!O$48</f>
        <v>29</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325</v>
      </c>
      <c r="C49" s="176"/>
      <c r="D49" s="176"/>
      <c r="E49" s="176">
        <f>'実質公債費比率（分子）の構造'!L$45</f>
        <v>334</v>
      </c>
      <c r="F49" s="176"/>
      <c r="G49" s="176"/>
      <c r="H49" s="176">
        <f>'実質公債費比率（分子）の構造'!M$45</f>
        <v>346</v>
      </c>
      <c r="I49" s="176"/>
      <c r="J49" s="176"/>
      <c r="K49" s="176">
        <f>'実質公債費比率（分子）の構造'!N$45</f>
        <v>365</v>
      </c>
      <c r="L49" s="176"/>
      <c r="M49" s="176"/>
      <c r="N49" s="176">
        <f>'実質公債費比率（分子）の構造'!O$45</f>
        <v>363</v>
      </c>
      <c r="O49" s="176"/>
      <c r="P49" s="176"/>
    </row>
    <row r="50" spans="1:16" x14ac:dyDescent="0.15">
      <c r="A50" s="176" t="s">
        <v>67</v>
      </c>
      <c r="B50" s="176" t="e">
        <f>NA()</f>
        <v>#N/A</v>
      </c>
      <c r="C50" s="176">
        <f>IF(ISNUMBER('実質公債費比率（分子）の構造'!K$53),'実質公債費比率（分子）の構造'!K$53,NA())</f>
        <v>131</v>
      </c>
      <c r="D50" s="176" t="e">
        <f>NA()</f>
        <v>#N/A</v>
      </c>
      <c r="E50" s="176" t="e">
        <f>NA()</f>
        <v>#N/A</v>
      </c>
      <c r="F50" s="176">
        <f>IF(ISNUMBER('実質公債費比率（分子）の構造'!L$53),'実質公債費比率（分子）の構造'!L$53,NA())</f>
        <v>134</v>
      </c>
      <c r="G50" s="176" t="e">
        <f>NA()</f>
        <v>#N/A</v>
      </c>
      <c r="H50" s="176" t="e">
        <f>NA()</f>
        <v>#N/A</v>
      </c>
      <c r="I50" s="176">
        <f>IF(ISNUMBER('実質公債費比率（分子）の構造'!M$53),'実質公債費比率（分子）の構造'!M$53,NA())</f>
        <v>189</v>
      </c>
      <c r="J50" s="176" t="e">
        <f>NA()</f>
        <v>#N/A</v>
      </c>
      <c r="K50" s="176" t="e">
        <f>NA()</f>
        <v>#N/A</v>
      </c>
      <c r="L50" s="176">
        <f>IF(ISNUMBER('実質公債費比率（分子）の構造'!N$53),'実質公債費比率（分子）の構造'!N$53,NA())</f>
        <v>141</v>
      </c>
      <c r="M50" s="176" t="e">
        <f>NA()</f>
        <v>#N/A</v>
      </c>
      <c r="N50" s="176" t="e">
        <f>NA()</f>
        <v>#N/A</v>
      </c>
      <c r="O50" s="176">
        <f>IF(ISNUMBER('実質公債費比率（分子）の構造'!O$53),'実質公債費比率（分子）の構造'!O$53,NA())</f>
        <v>103</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3307</v>
      </c>
      <c r="E56" s="175"/>
      <c r="F56" s="175"/>
      <c r="G56" s="175">
        <f>'将来負担比率（分子）の構造'!J$52</f>
        <v>3242</v>
      </c>
      <c r="H56" s="175"/>
      <c r="I56" s="175"/>
      <c r="J56" s="175">
        <f>'将来負担比率（分子）の構造'!K$52</f>
        <v>3165</v>
      </c>
      <c r="K56" s="175"/>
      <c r="L56" s="175"/>
      <c r="M56" s="175">
        <f>'将来負担比率（分子）の構造'!L$52</f>
        <v>3212</v>
      </c>
      <c r="N56" s="175"/>
      <c r="O56" s="175"/>
      <c r="P56" s="175">
        <f>'将来負担比率（分子）の構造'!M$52</f>
        <v>3199</v>
      </c>
    </row>
    <row r="57" spans="1:16" x14ac:dyDescent="0.15">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41</v>
      </c>
      <c r="B58" s="175"/>
      <c r="C58" s="175"/>
      <c r="D58" s="175">
        <f>'将来負担比率（分子）の構造'!I$50</f>
        <v>2367</v>
      </c>
      <c r="E58" s="175"/>
      <c r="F58" s="175"/>
      <c r="G58" s="175">
        <f>'将来負担比率（分子）の構造'!J$50</f>
        <v>2364</v>
      </c>
      <c r="H58" s="175"/>
      <c r="I58" s="175"/>
      <c r="J58" s="175">
        <f>'将来負担比率（分子）の構造'!K$50</f>
        <v>2425</v>
      </c>
      <c r="K58" s="175"/>
      <c r="L58" s="175"/>
      <c r="M58" s="175">
        <f>'将来負担比率（分子）の構造'!L$50</f>
        <v>2576</v>
      </c>
      <c r="N58" s="175"/>
      <c r="O58" s="175"/>
      <c r="P58" s="175">
        <f>'将来負担比率（分子）の構造'!M$50</f>
        <v>2302</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560</v>
      </c>
      <c r="C62" s="175"/>
      <c r="D62" s="175"/>
      <c r="E62" s="175">
        <f>'将来負担比率（分子）の構造'!J$45</f>
        <v>578</v>
      </c>
      <c r="F62" s="175"/>
      <c r="G62" s="175"/>
      <c r="H62" s="175">
        <f>'将来負担比率（分子）の構造'!K$45</f>
        <v>588</v>
      </c>
      <c r="I62" s="175"/>
      <c r="J62" s="175"/>
      <c r="K62" s="175">
        <f>'将来負担比率（分子）の構造'!L$45</f>
        <v>558</v>
      </c>
      <c r="L62" s="175"/>
      <c r="M62" s="175"/>
      <c r="N62" s="175">
        <f>'将来負担比率（分子）の構造'!M$45</f>
        <v>579</v>
      </c>
      <c r="O62" s="175"/>
      <c r="P62" s="175"/>
    </row>
    <row r="63" spans="1:16" x14ac:dyDescent="0.15">
      <c r="A63" s="175" t="s">
        <v>34</v>
      </c>
      <c r="B63" s="175">
        <f>'将来負担比率（分子）の構造'!I$44</f>
        <v>141</v>
      </c>
      <c r="C63" s="175"/>
      <c r="D63" s="175"/>
      <c r="E63" s="175">
        <f>'将来負担比率（分子）の構造'!J$44</f>
        <v>169</v>
      </c>
      <c r="F63" s="175"/>
      <c r="G63" s="175"/>
      <c r="H63" s="175">
        <f>'将来負担比率（分子）の構造'!K$44</f>
        <v>232</v>
      </c>
      <c r="I63" s="175"/>
      <c r="J63" s="175"/>
      <c r="K63" s="175">
        <f>'将来負担比率（分子）の構造'!L$44</f>
        <v>226</v>
      </c>
      <c r="L63" s="175"/>
      <c r="M63" s="175"/>
      <c r="N63" s="175">
        <f>'将来負担比率（分子）の構造'!M$44</f>
        <v>219</v>
      </c>
      <c r="O63" s="175"/>
      <c r="P63" s="175"/>
    </row>
    <row r="64" spans="1:16" x14ac:dyDescent="0.15">
      <c r="A64" s="175" t="s">
        <v>33</v>
      </c>
      <c r="B64" s="175">
        <f>'将来負担比率（分子）の構造'!I$43</f>
        <v>908</v>
      </c>
      <c r="C64" s="175"/>
      <c r="D64" s="175"/>
      <c r="E64" s="175">
        <f>'将来負担比率（分子）の構造'!J$43</f>
        <v>849</v>
      </c>
      <c r="F64" s="175"/>
      <c r="G64" s="175"/>
      <c r="H64" s="175">
        <f>'将来負担比率（分子）の構造'!K$43</f>
        <v>806</v>
      </c>
      <c r="I64" s="175"/>
      <c r="J64" s="175"/>
      <c r="K64" s="175">
        <f>'将来負担比率（分子）の構造'!L$43</f>
        <v>731</v>
      </c>
      <c r="L64" s="175"/>
      <c r="M64" s="175"/>
      <c r="N64" s="175">
        <f>'将来負担比率（分子）の構造'!M$43</f>
        <v>536</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3598</v>
      </c>
      <c r="C66" s="175"/>
      <c r="D66" s="175"/>
      <c r="E66" s="175">
        <f>'将来負担比率（分子）の構造'!J$41</f>
        <v>3518</v>
      </c>
      <c r="F66" s="175"/>
      <c r="G66" s="175"/>
      <c r="H66" s="175">
        <f>'将来負担比率（分子）の構造'!K$41</f>
        <v>3342</v>
      </c>
      <c r="I66" s="175"/>
      <c r="J66" s="175"/>
      <c r="K66" s="175">
        <f>'将来負担比率（分子）の構造'!L$41</f>
        <v>3521</v>
      </c>
      <c r="L66" s="175"/>
      <c r="M66" s="175"/>
      <c r="N66" s="175">
        <f>'将来負担比率（分子）の構造'!M$41</f>
        <v>3693</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1049</v>
      </c>
      <c r="C72" s="179">
        <f>基金残高に係る経年分析!G55</f>
        <v>1103</v>
      </c>
      <c r="D72" s="179">
        <f>基金残高に係る経年分析!H55</f>
        <v>1255</v>
      </c>
    </row>
    <row r="73" spans="1:16" x14ac:dyDescent="0.15">
      <c r="A73" s="178" t="s">
        <v>74</v>
      </c>
      <c r="B73" s="179">
        <f>基金残高に係る経年分析!F56</f>
        <v>276</v>
      </c>
      <c r="C73" s="179">
        <f>基金残高に係る経年分析!G56</f>
        <v>252</v>
      </c>
      <c r="D73" s="179">
        <f>基金残高に係る経年分析!H56</f>
        <v>245</v>
      </c>
    </row>
    <row r="74" spans="1:16" x14ac:dyDescent="0.15">
      <c r="A74" s="178" t="s">
        <v>75</v>
      </c>
      <c r="B74" s="179">
        <f>基金残高に係る経年分析!F57</f>
        <v>866</v>
      </c>
      <c r="C74" s="179">
        <f>基金残高に係る経年分析!G57</f>
        <v>1014</v>
      </c>
      <c r="D74" s="179">
        <f>基金残高に係る経年分析!H57</f>
        <v>943</v>
      </c>
    </row>
  </sheetData>
  <sheetProtection algorithmName="SHA-512" hashValue="N7vIJxtrH8/4WgB0hc1k+bNIdn7Dek87LF8omdPe+6Fm0TF4jOfRWoBgIEC96JmzcnGrdev9oAnviR5CXcIhtQ==" saltValue="Q3fu0P7I7XQP0TkMKxIpo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大山　拓郎</cp:lastModifiedBy>
  <cp:lastPrinted>2025-03-11T00:48:33Z</cp:lastPrinted>
  <dcterms:created xsi:type="dcterms:W3CDTF">2025-02-19T03:34:09Z</dcterms:created>
  <dcterms:modified xsi:type="dcterms:W3CDTF">2025-03-21T00:48:33Z</dcterms:modified>
  <cp:category/>
</cp:coreProperties>
</file>