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81752FF5-6D9E-4662-B53D-7AC5C4AD8CEB}" xr6:coauthVersionLast="47" xr6:coauthVersionMax="47" xr10:uidLastSave="{00000000-0000-0000-0000-000000000000}"/>
  <workbookProtection workbookAlgorithmName="SHA-512" workbookHashValue="yGBI2UlBCIu8QofVCNpyHvGFqCI3yi0iBGU0dnz6gBGUHEvN+j5gJjmnRPACBth1/WFFH/S556LELZVq6Na0EA==" workbookSaltValue="BbfMH2mQdQdNPG1h0yRouQ=="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35" i="1" l="1"/>
  <c r="A328" i="1"/>
  <c r="A322" i="1"/>
  <c r="A312" i="1"/>
  <c r="A308" i="1"/>
  <c r="A295" i="1"/>
  <c r="A254" i="1"/>
  <c r="A248"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E234" i="1" l="1"/>
  <c r="J194" i="1" l="1"/>
  <c r="I220" i="1"/>
  <c r="I239" i="1"/>
  <c r="I214" i="1" l="1"/>
  <c r="I203" i="1"/>
  <c r="J192" i="1"/>
  <c r="D114" i="1"/>
  <c r="D116" i="1" s="1"/>
  <c r="D118" i="1" s="1"/>
  <c r="D120" i="1" s="1"/>
  <c r="D122" i="1" s="1"/>
  <c r="D124" i="1" s="1"/>
  <c r="D126" i="1" s="1"/>
  <c r="J198" i="1" l="1"/>
  <c r="J196" i="1"/>
  <c r="J177" i="1"/>
  <c r="A2" i="2" l="1"/>
  <c r="A1" i="2"/>
</calcChain>
</file>

<file path=xl/sharedStrings.xml><?xml version="1.0" encoding="utf-8"?>
<sst xmlns="http://schemas.openxmlformats.org/spreadsheetml/2006/main" count="394" uniqueCount="304">
  <si>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</si>
  <si>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</si>
  <si>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</si>
  <si>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</si>
  <si>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</si>
  <si>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</si>
  <si>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</si>
  <si>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</si>
  <si>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</si>
  <si>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</si>
  <si>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</si>
  <si>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</si>
  <si>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</si>
  <si>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</si>
  <si>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</si>
  <si>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</si>
  <si>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</si>
  <si>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</si>
  <si>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</si>
  <si>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</si>
  <si>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</si>
  <si>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</si>
  <si>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</si>
  <si>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</si>
  <si>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</si>
  <si>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</si>
  <si>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</si>
  <si>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</si>
  <si>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</si>
  <si>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</si>
  <si>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</si>
  <si>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</si>
  <si>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</si>
  <si>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</si>
  <si>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</si>
  <si>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</si>
  <si>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</si>
  <si>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</si>
  <si>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</si>
  <si>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</si>
  <si>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</si>
  <si>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</si>
  <si>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</si>
  <si>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</si>
  <si>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</si>
  <si>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</si>
  <si>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</si>
  <si>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</si>
  <si>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</si>
  <si>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</si>
  <si>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</si>
  <si>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</si>
  <si>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</si>
  <si>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</si>
  <si>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</si>
  <si>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</si>
  <si>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</si>
  <si>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</si>
  <si>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</si>
  <si>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</si>
  <si>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</si>
  <si>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</si>
  <si>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</si>
  <si>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</si>
  <si>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</si>
  <si>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</si>
  <si>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</si>
  <si>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</si>
  <si>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</si>
  <si>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</si>
  <si>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</si>
  <si>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</si>
  <si>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</si>
  <si>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</si>
  <si>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</si>
  <si>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</si>
  <si>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</si>
  <si>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</si>
  <si>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</si>
  <si>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</si>
  <si>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</si>
  <si>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</si>
  <si>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</si>
  <si>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</si>
  <si>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</si>
  <si>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</si>
  <si>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</si>
  <si>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</si>
  <si>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</si>
  <si>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</si>
  <si>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</si>
  <si>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</si>
  <si>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</si>
  <si>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</si>
  <si>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</si>
  <si>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</si>
  <si>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</si>
  <si>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</si>
  <si>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</si>
  <si>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</si>
  <si>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</si>
  <si>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</si>
  <si>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</si>
  <si>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</si>
  <si>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</si>
  <si>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</si>
  <si>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</si>
  <si>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</si>
  <si>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</si>
  <si>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</si>
  <si>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</si>
  <si>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</si>
  <si>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</si>
  <si>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</si>
  <si>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</si>
  <si>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</si>
  <si>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</si>
  <si>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</si>
  <si>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</si>
  <si>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</si>
  <si>
    <t>001</t>
  </si>
  <si>
    <t>事務機器事務用品類</t>
    <rPh sb="0" eb="2">
      <t>ジム</t>
    </rPh>
    <rPh sb="2" eb="4">
      <t>キキ</t>
    </rPh>
    <rPh sb="4" eb="6">
      <t>ジム</t>
    </rPh>
    <rPh sb="6" eb="8">
      <t>ヨウヒン</t>
    </rPh>
    <rPh sb="8" eb="9">
      <t>ルイ</t>
    </rPh>
    <phoneticPr fontId="1"/>
  </si>
  <si>
    <t>文房具・事務用品</t>
    <rPh sb="0" eb="3">
      <t>ブンボウグ</t>
    </rPh>
    <rPh sb="4" eb="6">
      <t>ジム</t>
    </rPh>
    <rPh sb="6" eb="8">
      <t>ヨウヒン</t>
    </rPh>
    <phoneticPr fontId="3"/>
  </si>
  <si>
    <t>002</t>
  </si>
  <si>
    <t>紙・紙製品</t>
    <rPh sb="0" eb="1">
      <t>カミ</t>
    </rPh>
    <rPh sb="2" eb="3">
      <t>カミ</t>
    </rPh>
    <rPh sb="3" eb="5">
      <t>セイヒン</t>
    </rPh>
    <phoneticPr fontId="3"/>
  </si>
  <si>
    <t>003</t>
  </si>
  <si>
    <t>印鑑・ゴム印</t>
    <rPh sb="0" eb="2">
      <t>インカン</t>
    </rPh>
    <rPh sb="5" eb="6">
      <t>イン</t>
    </rPh>
    <phoneticPr fontId="3"/>
  </si>
  <si>
    <t>004</t>
  </si>
  <si>
    <t>事務機器（コピー機・印刷機等）</t>
    <rPh sb="0" eb="2">
      <t>ジム</t>
    </rPh>
    <rPh sb="2" eb="4">
      <t>キキ</t>
    </rPh>
    <rPh sb="8" eb="9">
      <t>キ</t>
    </rPh>
    <rPh sb="10" eb="13">
      <t>インサツキ</t>
    </rPh>
    <rPh sb="13" eb="14">
      <t>トウ</t>
    </rPh>
    <phoneticPr fontId="3"/>
  </si>
  <si>
    <t>099</t>
  </si>
  <si>
    <t>その他</t>
    <rPh sb="2" eb="3">
      <t>タ</t>
    </rPh>
    <phoneticPr fontId="3"/>
  </si>
  <si>
    <t>図書類</t>
    <rPh sb="0" eb="2">
      <t>トショ</t>
    </rPh>
    <rPh sb="2" eb="3">
      <t>ルイ</t>
    </rPh>
    <phoneticPr fontId="1"/>
  </si>
  <si>
    <t>カメラ類</t>
    <rPh sb="3" eb="4">
      <t>ルイ</t>
    </rPh>
    <phoneticPr fontId="1"/>
  </si>
  <si>
    <t>カメラ・フィルム・写真機材</t>
    <rPh sb="9" eb="11">
      <t>シャシン</t>
    </rPh>
    <rPh sb="11" eb="13">
      <t>キザイ</t>
    </rPh>
    <phoneticPr fontId="1"/>
  </si>
  <si>
    <t>電算機類</t>
    <rPh sb="0" eb="2">
      <t>デンサン</t>
    </rPh>
    <rPh sb="2" eb="3">
      <t>キ</t>
    </rPh>
    <rPh sb="3" eb="4">
      <t>ルイ</t>
    </rPh>
    <phoneticPr fontId="1"/>
  </si>
  <si>
    <t>005</t>
  </si>
  <si>
    <t>009</t>
  </si>
  <si>
    <t>印刷</t>
    <rPh sb="0" eb="2">
      <t>インサツ</t>
    </rPh>
    <phoneticPr fontId="1"/>
  </si>
  <si>
    <t>007</t>
  </si>
  <si>
    <t>被服類</t>
    <rPh sb="0" eb="2">
      <t>ヒフク</t>
    </rPh>
    <rPh sb="2" eb="3">
      <t>ルイ</t>
    </rPh>
    <phoneticPr fontId="1"/>
  </si>
  <si>
    <t>008</t>
  </si>
  <si>
    <t>家具類</t>
    <rPh sb="0" eb="2">
      <t>カグ</t>
    </rPh>
    <rPh sb="2" eb="3">
      <t>ルイ</t>
    </rPh>
    <phoneticPr fontId="1"/>
  </si>
  <si>
    <t>009.1</t>
  </si>
  <si>
    <t>旗・幕</t>
    <rPh sb="0" eb="1">
      <t>ハタ</t>
    </rPh>
    <rPh sb="2" eb="3">
      <t>マク</t>
    </rPh>
    <phoneticPr fontId="1"/>
  </si>
  <si>
    <t>009.2</t>
  </si>
  <si>
    <t>010</t>
  </si>
  <si>
    <t>スポーツ用品</t>
    <rPh sb="4" eb="6">
      <t>ヨウヒン</t>
    </rPh>
    <phoneticPr fontId="1"/>
  </si>
  <si>
    <t>011</t>
  </si>
  <si>
    <t>厨房機械器具</t>
    <rPh sb="0" eb="2">
      <t>チュウボウ</t>
    </rPh>
    <rPh sb="2" eb="4">
      <t>キカイ</t>
    </rPh>
    <rPh sb="4" eb="6">
      <t>キグ</t>
    </rPh>
    <phoneticPr fontId="1"/>
  </si>
  <si>
    <t>012</t>
  </si>
  <si>
    <t>産業用電気機械類</t>
    <rPh sb="0" eb="3">
      <t>サンギョウヨウ</t>
    </rPh>
    <rPh sb="3" eb="5">
      <t>デンキ</t>
    </rPh>
    <rPh sb="5" eb="7">
      <t>キカイ</t>
    </rPh>
    <rPh sb="7" eb="8">
      <t>ルイ</t>
    </rPh>
    <phoneticPr fontId="1"/>
  </si>
  <si>
    <t>013</t>
  </si>
  <si>
    <t>電信用電気機械類</t>
    <rPh sb="0" eb="3">
      <t>デンシンヨウ</t>
    </rPh>
    <rPh sb="3" eb="5">
      <t>デンキ</t>
    </rPh>
    <rPh sb="5" eb="7">
      <t>キカイ</t>
    </rPh>
    <rPh sb="7" eb="8">
      <t>ルイ</t>
    </rPh>
    <phoneticPr fontId="1"/>
  </si>
  <si>
    <t>014</t>
  </si>
  <si>
    <t>建設用機械器具類</t>
    <rPh sb="0" eb="3">
      <t>ケンセツヨウ</t>
    </rPh>
    <rPh sb="3" eb="5">
      <t>キカイ</t>
    </rPh>
    <rPh sb="5" eb="7">
      <t>キグ</t>
    </rPh>
    <rPh sb="7" eb="8">
      <t>ルイ</t>
    </rPh>
    <phoneticPr fontId="1"/>
  </si>
  <si>
    <t>015</t>
  </si>
  <si>
    <t>農業用機械器具類</t>
    <rPh sb="0" eb="3">
      <t>ノウギョウヨウ</t>
    </rPh>
    <rPh sb="3" eb="5">
      <t>キカイ</t>
    </rPh>
    <rPh sb="5" eb="7">
      <t>キグ</t>
    </rPh>
    <rPh sb="7" eb="8">
      <t>ルイ</t>
    </rPh>
    <phoneticPr fontId="1"/>
  </si>
  <si>
    <t>016</t>
  </si>
  <si>
    <t>家庭用電気器具</t>
    <rPh sb="0" eb="3">
      <t>カテイヨウ</t>
    </rPh>
    <rPh sb="3" eb="5">
      <t>デンキ</t>
    </rPh>
    <rPh sb="5" eb="7">
      <t>キグ</t>
    </rPh>
    <phoneticPr fontId="1"/>
  </si>
  <si>
    <t>家電製品全般</t>
    <rPh sb="0" eb="2">
      <t>カデン</t>
    </rPh>
    <rPh sb="2" eb="4">
      <t>セイヒン</t>
    </rPh>
    <rPh sb="4" eb="6">
      <t>ゼンパン</t>
    </rPh>
    <phoneticPr fontId="1"/>
  </si>
  <si>
    <t>017</t>
  </si>
  <si>
    <t>理化学医療機器</t>
    <rPh sb="0" eb="3">
      <t>リカガク</t>
    </rPh>
    <rPh sb="3" eb="5">
      <t>イリョウ</t>
    </rPh>
    <rPh sb="5" eb="7">
      <t>キキ</t>
    </rPh>
    <phoneticPr fontId="1"/>
  </si>
  <si>
    <t>018</t>
  </si>
  <si>
    <t>医療用薬品・衛生用品</t>
    <rPh sb="0" eb="3">
      <t>イリョウヨウ</t>
    </rPh>
    <rPh sb="3" eb="5">
      <t>ヤクヒン</t>
    </rPh>
    <rPh sb="6" eb="8">
      <t>エイセイ</t>
    </rPh>
    <rPh sb="8" eb="10">
      <t>ヨウヒン</t>
    </rPh>
    <phoneticPr fontId="1"/>
  </si>
  <si>
    <t>019</t>
  </si>
  <si>
    <t>防疫薬剤</t>
    <rPh sb="0" eb="2">
      <t>ボウエキ</t>
    </rPh>
    <rPh sb="2" eb="4">
      <t>ヤクザイ</t>
    </rPh>
    <phoneticPr fontId="1"/>
  </si>
  <si>
    <t>020</t>
  </si>
  <si>
    <t>化学・工業薬品</t>
    <rPh sb="0" eb="2">
      <t>カガク</t>
    </rPh>
    <rPh sb="3" eb="5">
      <t>コウギョウ</t>
    </rPh>
    <rPh sb="5" eb="7">
      <t>ヤクヒン</t>
    </rPh>
    <phoneticPr fontId="1"/>
  </si>
  <si>
    <t>021</t>
  </si>
  <si>
    <t>自動車販売・修理</t>
    <rPh sb="0" eb="3">
      <t>ジドウシャ</t>
    </rPh>
    <rPh sb="3" eb="5">
      <t>ハンバイ</t>
    </rPh>
    <rPh sb="6" eb="8">
      <t>シュウリ</t>
    </rPh>
    <phoneticPr fontId="1"/>
  </si>
  <si>
    <t>自動車販売</t>
    <rPh sb="0" eb="3">
      <t>ジドウシャ</t>
    </rPh>
    <rPh sb="3" eb="5">
      <t>ハンバイ</t>
    </rPh>
    <phoneticPr fontId="1"/>
  </si>
  <si>
    <t>自動車修理</t>
    <rPh sb="0" eb="3">
      <t>ジドウシャ</t>
    </rPh>
    <rPh sb="3" eb="5">
      <t>シュウリ</t>
    </rPh>
    <phoneticPr fontId="1"/>
  </si>
  <si>
    <t>022</t>
  </si>
  <si>
    <t>学校教材</t>
    <rPh sb="0" eb="2">
      <t>ガッコウ</t>
    </rPh>
    <rPh sb="2" eb="4">
      <t>キョウザイ</t>
    </rPh>
    <phoneticPr fontId="1"/>
  </si>
  <si>
    <t>024</t>
  </si>
  <si>
    <t>舞台装置</t>
    <rPh sb="0" eb="2">
      <t>ブタイ</t>
    </rPh>
    <rPh sb="2" eb="4">
      <t>ソウチ</t>
    </rPh>
    <phoneticPr fontId="1"/>
  </si>
  <si>
    <t>025</t>
  </si>
  <si>
    <t>広告看板</t>
    <rPh sb="0" eb="2">
      <t>コウコク</t>
    </rPh>
    <rPh sb="2" eb="4">
      <t>カンバン</t>
    </rPh>
    <phoneticPr fontId="1"/>
  </si>
  <si>
    <t>026</t>
  </si>
  <si>
    <t>楽器類</t>
    <rPh sb="0" eb="2">
      <t>ガッキ</t>
    </rPh>
    <rPh sb="2" eb="3">
      <t>ルイ</t>
    </rPh>
    <phoneticPr fontId="1"/>
  </si>
  <si>
    <t>027</t>
  </si>
  <si>
    <t>金物・住宅設備</t>
    <rPh sb="0" eb="2">
      <t>カナモノ</t>
    </rPh>
    <rPh sb="3" eb="5">
      <t>ジュウタク</t>
    </rPh>
    <rPh sb="5" eb="7">
      <t>セツビ</t>
    </rPh>
    <phoneticPr fontId="1"/>
  </si>
  <si>
    <t>028</t>
  </si>
  <si>
    <t>食料類</t>
    <rPh sb="0" eb="2">
      <t>ショクリョウ</t>
    </rPh>
    <rPh sb="2" eb="3">
      <t>ルイ</t>
    </rPh>
    <phoneticPr fontId="1"/>
  </si>
  <si>
    <t>029</t>
  </si>
  <si>
    <t>時計・貴金属</t>
    <rPh sb="0" eb="2">
      <t>トケイ</t>
    </rPh>
    <rPh sb="3" eb="6">
      <t>キキンゾク</t>
    </rPh>
    <phoneticPr fontId="1"/>
  </si>
  <si>
    <t>030</t>
  </si>
  <si>
    <t>百貨店</t>
    <rPh sb="0" eb="3">
      <t>ヒャッカテン</t>
    </rPh>
    <phoneticPr fontId="1"/>
  </si>
  <si>
    <t>031</t>
  </si>
  <si>
    <t>贈答品</t>
    <rPh sb="0" eb="3">
      <t>ゾウトウヒン</t>
    </rPh>
    <phoneticPr fontId="1"/>
  </si>
  <si>
    <t>032</t>
  </si>
  <si>
    <t>日用雑貨</t>
    <rPh sb="0" eb="2">
      <t>ニチヨウ</t>
    </rPh>
    <rPh sb="2" eb="4">
      <t>ザッカ</t>
    </rPh>
    <phoneticPr fontId="1"/>
  </si>
  <si>
    <t>033</t>
  </si>
  <si>
    <t>靴・雨具</t>
    <rPh sb="0" eb="1">
      <t>クツ</t>
    </rPh>
    <rPh sb="2" eb="4">
      <t>アマグ</t>
    </rPh>
    <phoneticPr fontId="1"/>
  </si>
  <si>
    <t>034</t>
  </si>
  <si>
    <t>消防・防災器材</t>
    <rPh sb="0" eb="2">
      <t>ショウボウ</t>
    </rPh>
    <rPh sb="3" eb="5">
      <t>ボウサイ</t>
    </rPh>
    <rPh sb="5" eb="7">
      <t>キザイ</t>
    </rPh>
    <phoneticPr fontId="1"/>
  </si>
  <si>
    <t>035</t>
  </si>
  <si>
    <t>交通安全資材等</t>
    <rPh sb="0" eb="2">
      <t>コウツウ</t>
    </rPh>
    <rPh sb="2" eb="4">
      <t>アンゼン</t>
    </rPh>
    <rPh sb="4" eb="6">
      <t>シザイ</t>
    </rPh>
    <rPh sb="6" eb="7">
      <t>トウ</t>
    </rPh>
    <phoneticPr fontId="1"/>
  </si>
  <si>
    <t>036</t>
  </si>
  <si>
    <t>燃料・オイル</t>
    <rPh sb="0" eb="2">
      <t>ネンリョウ</t>
    </rPh>
    <phoneticPr fontId="1"/>
  </si>
  <si>
    <t>037</t>
  </si>
  <si>
    <t>コンクリート製品</t>
    <rPh sb="6" eb="8">
      <t>セイヒン</t>
    </rPh>
    <phoneticPr fontId="1"/>
  </si>
  <si>
    <t>038</t>
  </si>
  <si>
    <t>建設舗装資材</t>
    <rPh sb="0" eb="2">
      <t>ケンセツ</t>
    </rPh>
    <rPh sb="2" eb="4">
      <t>ホソウ</t>
    </rPh>
    <rPh sb="4" eb="6">
      <t>シザイ</t>
    </rPh>
    <phoneticPr fontId="1"/>
  </si>
  <si>
    <t>039</t>
  </si>
  <si>
    <t>木竹材</t>
    <rPh sb="0" eb="1">
      <t>モク</t>
    </rPh>
    <rPh sb="1" eb="3">
      <t>チクザイ</t>
    </rPh>
    <phoneticPr fontId="1"/>
  </si>
  <si>
    <t>040</t>
  </si>
  <si>
    <t>園芸・種苗</t>
    <rPh sb="0" eb="2">
      <t>エンゲイ</t>
    </rPh>
    <rPh sb="3" eb="5">
      <t>シュビョウ</t>
    </rPh>
    <phoneticPr fontId="1"/>
  </si>
  <si>
    <t>041</t>
  </si>
  <si>
    <t>給水装置等材料類</t>
    <rPh sb="0" eb="2">
      <t>キュウスイ</t>
    </rPh>
    <rPh sb="2" eb="4">
      <t>ソウチ</t>
    </rPh>
    <rPh sb="4" eb="5">
      <t>トウ</t>
    </rPh>
    <rPh sb="5" eb="7">
      <t>ザイリョウ</t>
    </rPh>
    <rPh sb="7" eb="8">
      <t>ルイ</t>
    </rPh>
    <phoneticPr fontId="1"/>
  </si>
  <si>
    <t>042</t>
  </si>
  <si>
    <t>ベッド・介護用品</t>
    <rPh sb="4" eb="6">
      <t>カイゴ</t>
    </rPh>
    <rPh sb="6" eb="8">
      <t>ヨウヒン</t>
    </rPh>
    <phoneticPr fontId="1"/>
  </si>
  <si>
    <t>043</t>
  </si>
  <si>
    <t>券売機・精算装置</t>
    <rPh sb="0" eb="3">
      <t>ケンバイキ</t>
    </rPh>
    <rPh sb="4" eb="6">
      <t>セイサン</t>
    </rPh>
    <rPh sb="6" eb="8">
      <t>ソウチ</t>
    </rPh>
    <phoneticPr fontId="1"/>
  </si>
  <si>
    <t>044</t>
  </si>
  <si>
    <t>不用品買受</t>
    <rPh sb="0" eb="3">
      <t>フヨウヒン</t>
    </rPh>
    <rPh sb="3" eb="5">
      <t>カイウケ</t>
    </rPh>
    <phoneticPr fontId="1"/>
  </si>
  <si>
    <t>045</t>
  </si>
  <si>
    <t>その他（物品）</t>
    <rPh sb="2" eb="3">
      <t>タ</t>
    </rPh>
    <rPh sb="4" eb="6">
      <t>ブッピン</t>
    </rPh>
    <phoneticPr fontId="1"/>
  </si>
  <si>
    <t>047</t>
  </si>
  <si>
    <t>ビル清掃業務</t>
    <rPh sb="2" eb="4">
      <t>セイソウ</t>
    </rPh>
    <rPh sb="4" eb="6">
      <t>ギョウム</t>
    </rPh>
    <phoneticPr fontId="1"/>
  </si>
  <si>
    <t>庁舎清掃等</t>
    <rPh sb="0" eb="2">
      <t>チョウシャ</t>
    </rPh>
    <rPh sb="2" eb="4">
      <t>セイソウ</t>
    </rPh>
    <rPh sb="4" eb="5">
      <t>トウ</t>
    </rPh>
    <phoneticPr fontId="1"/>
  </si>
  <si>
    <t>048</t>
  </si>
  <si>
    <t>警備・受付業務</t>
    <rPh sb="0" eb="2">
      <t>ケイビ</t>
    </rPh>
    <rPh sb="3" eb="5">
      <t>ウケツケ</t>
    </rPh>
    <rPh sb="5" eb="7">
      <t>ギョウム</t>
    </rPh>
    <phoneticPr fontId="1"/>
  </si>
  <si>
    <t>049</t>
  </si>
  <si>
    <t>電気・空調設備保守</t>
    <rPh sb="0" eb="2">
      <t>デンキ</t>
    </rPh>
    <rPh sb="3" eb="5">
      <t>クウチョウ</t>
    </rPh>
    <rPh sb="5" eb="7">
      <t>セツビ</t>
    </rPh>
    <rPh sb="7" eb="9">
      <t>ホシュ</t>
    </rPh>
    <phoneticPr fontId="1"/>
  </si>
  <si>
    <t>050</t>
  </si>
  <si>
    <t>浄化槽設備保守</t>
    <rPh sb="0" eb="3">
      <t>ジョウカソウ</t>
    </rPh>
    <rPh sb="3" eb="5">
      <t>セツビ</t>
    </rPh>
    <rPh sb="5" eb="7">
      <t>ホシュ</t>
    </rPh>
    <phoneticPr fontId="1"/>
  </si>
  <si>
    <t>051</t>
  </si>
  <si>
    <t>給排水設備保守</t>
    <rPh sb="0" eb="3">
      <t>キュウハイスイ</t>
    </rPh>
    <rPh sb="3" eb="5">
      <t>セツビ</t>
    </rPh>
    <rPh sb="5" eb="7">
      <t>ホシュ</t>
    </rPh>
    <phoneticPr fontId="1"/>
  </si>
  <si>
    <t>052</t>
  </si>
  <si>
    <t>電話無線設備保守</t>
    <rPh sb="0" eb="2">
      <t>デンワ</t>
    </rPh>
    <rPh sb="2" eb="4">
      <t>ムセン</t>
    </rPh>
    <rPh sb="4" eb="6">
      <t>セツビ</t>
    </rPh>
    <rPh sb="6" eb="8">
      <t>ホシュ</t>
    </rPh>
    <phoneticPr fontId="1"/>
  </si>
  <si>
    <t>053</t>
  </si>
  <si>
    <t>機械保守点検</t>
    <rPh sb="0" eb="2">
      <t>キカイ</t>
    </rPh>
    <rPh sb="2" eb="4">
      <t>ホシュ</t>
    </rPh>
    <rPh sb="4" eb="6">
      <t>テンケン</t>
    </rPh>
    <phoneticPr fontId="1"/>
  </si>
  <si>
    <t>エレベータ保守等</t>
    <rPh sb="5" eb="7">
      <t>ホシュ</t>
    </rPh>
    <rPh sb="7" eb="8">
      <t>トウ</t>
    </rPh>
    <phoneticPr fontId="1"/>
  </si>
  <si>
    <t>054</t>
  </si>
  <si>
    <t>消防設備点検</t>
    <rPh sb="0" eb="2">
      <t>ショウボウ</t>
    </rPh>
    <rPh sb="2" eb="4">
      <t>セツビ</t>
    </rPh>
    <rPh sb="4" eb="6">
      <t>テンケン</t>
    </rPh>
    <phoneticPr fontId="1"/>
  </si>
  <si>
    <t>055</t>
  </si>
  <si>
    <t>害虫駆除</t>
    <rPh sb="0" eb="2">
      <t>ガイチュウ</t>
    </rPh>
    <rPh sb="2" eb="4">
      <t>クジョ</t>
    </rPh>
    <phoneticPr fontId="1"/>
  </si>
  <si>
    <t>057</t>
  </si>
  <si>
    <t>排水設備維持管理</t>
    <rPh sb="0" eb="2">
      <t>ハイスイ</t>
    </rPh>
    <rPh sb="2" eb="4">
      <t>セツビ</t>
    </rPh>
    <rPh sb="4" eb="6">
      <t>イジ</t>
    </rPh>
    <rPh sb="6" eb="8">
      <t>カンリ</t>
    </rPh>
    <phoneticPr fontId="1"/>
  </si>
  <si>
    <t>058</t>
  </si>
  <si>
    <t>植栽保存</t>
    <rPh sb="0" eb="2">
      <t>ショクサイ</t>
    </rPh>
    <rPh sb="2" eb="4">
      <t>ホゾン</t>
    </rPh>
    <phoneticPr fontId="1"/>
  </si>
  <si>
    <t>059</t>
  </si>
  <si>
    <t>道路公園等維持管理</t>
    <rPh sb="0" eb="2">
      <t>ドウロ</t>
    </rPh>
    <rPh sb="2" eb="4">
      <t>コウエン</t>
    </rPh>
    <rPh sb="4" eb="5">
      <t>トウ</t>
    </rPh>
    <rPh sb="5" eb="7">
      <t>イジ</t>
    </rPh>
    <rPh sb="7" eb="9">
      <t>カンリ</t>
    </rPh>
    <phoneticPr fontId="1"/>
  </si>
  <si>
    <t>道路、公園、公衆便所</t>
    <rPh sb="0" eb="2">
      <t>ドウロ</t>
    </rPh>
    <rPh sb="3" eb="5">
      <t>コウエン</t>
    </rPh>
    <rPh sb="6" eb="8">
      <t>コウシュウ</t>
    </rPh>
    <rPh sb="8" eb="10">
      <t>ベンジョ</t>
    </rPh>
    <phoneticPr fontId="1"/>
  </si>
  <si>
    <t>060</t>
  </si>
  <si>
    <t>その他（管理業務）</t>
    <rPh sb="2" eb="3">
      <t>タ</t>
    </rPh>
    <rPh sb="4" eb="6">
      <t>カンリ</t>
    </rPh>
    <rPh sb="6" eb="8">
      <t>ギョウム</t>
    </rPh>
    <phoneticPr fontId="1"/>
  </si>
  <si>
    <t>プール管理業務等</t>
    <rPh sb="3" eb="5">
      <t>カンリ</t>
    </rPh>
    <rPh sb="5" eb="7">
      <t>ギョウム</t>
    </rPh>
    <rPh sb="7" eb="8">
      <t>トウ</t>
    </rPh>
    <phoneticPr fontId="1"/>
  </si>
  <si>
    <t>061</t>
  </si>
  <si>
    <t>人材派遣業務</t>
    <rPh sb="0" eb="2">
      <t>ジンザイ</t>
    </rPh>
    <rPh sb="2" eb="4">
      <t>ハケン</t>
    </rPh>
    <rPh sb="4" eb="6">
      <t>ギョウム</t>
    </rPh>
    <phoneticPr fontId="1"/>
  </si>
  <si>
    <t>062</t>
  </si>
  <si>
    <t>コンピューターサービス</t>
  </si>
  <si>
    <t>ｼｽﾃﾑ開発・運用</t>
    <rPh sb="4" eb="6">
      <t>カイハツ</t>
    </rPh>
    <rPh sb="7" eb="9">
      <t>ウンヨウ</t>
    </rPh>
    <phoneticPr fontId="1"/>
  </si>
  <si>
    <t>ホームページ作成</t>
    <rPh sb="6" eb="8">
      <t>サクセイ</t>
    </rPh>
    <phoneticPr fontId="1"/>
  </si>
  <si>
    <t>その他</t>
    <rPh sb="2" eb="3">
      <t>タ</t>
    </rPh>
    <phoneticPr fontId="1"/>
  </si>
  <si>
    <t>063</t>
  </si>
  <si>
    <t>保険業務</t>
    <rPh sb="0" eb="2">
      <t>ホケン</t>
    </rPh>
    <rPh sb="2" eb="4">
      <t>ギョウム</t>
    </rPh>
    <phoneticPr fontId="1"/>
  </si>
  <si>
    <t>064</t>
  </si>
  <si>
    <t>福祉・介護業務</t>
    <rPh sb="0" eb="2">
      <t>フクシ</t>
    </rPh>
    <rPh sb="3" eb="5">
      <t>カイゴ</t>
    </rPh>
    <rPh sb="5" eb="7">
      <t>ギョウム</t>
    </rPh>
    <phoneticPr fontId="1"/>
  </si>
  <si>
    <t>065</t>
  </si>
  <si>
    <t>貨物・運輸</t>
    <rPh sb="0" eb="2">
      <t>カモツ</t>
    </rPh>
    <rPh sb="3" eb="5">
      <t>ウンユ</t>
    </rPh>
    <phoneticPr fontId="1"/>
  </si>
  <si>
    <t>一般貨物運送</t>
    <rPh sb="0" eb="2">
      <t>イッパン</t>
    </rPh>
    <rPh sb="2" eb="4">
      <t>カモツ</t>
    </rPh>
    <rPh sb="4" eb="6">
      <t>ウンソウ</t>
    </rPh>
    <phoneticPr fontId="1"/>
  </si>
  <si>
    <t>旅客自動車運送事業</t>
    <rPh sb="0" eb="2">
      <t>リョカク</t>
    </rPh>
    <rPh sb="2" eb="5">
      <t>ジドウシャ</t>
    </rPh>
    <rPh sb="5" eb="7">
      <t>ウンソウ</t>
    </rPh>
    <rPh sb="7" eb="9">
      <t>ジギョウ</t>
    </rPh>
    <phoneticPr fontId="1"/>
  </si>
  <si>
    <t>自動車運転代行</t>
    <rPh sb="0" eb="3">
      <t>ジドウシャ</t>
    </rPh>
    <rPh sb="3" eb="5">
      <t>ウンテン</t>
    </rPh>
    <rPh sb="5" eb="7">
      <t>ダイコウ</t>
    </rPh>
    <phoneticPr fontId="1"/>
  </si>
  <si>
    <t>066</t>
  </si>
  <si>
    <t>クリーニング</t>
  </si>
  <si>
    <t>067</t>
  </si>
  <si>
    <t>リース・レンタル</t>
  </si>
  <si>
    <t>ＯＡ機器</t>
    <rPh sb="2" eb="4">
      <t>キキ</t>
    </rPh>
    <phoneticPr fontId="1"/>
  </si>
  <si>
    <t>事務機器</t>
    <rPh sb="0" eb="2">
      <t>ジム</t>
    </rPh>
    <rPh sb="2" eb="4">
      <t>キキ</t>
    </rPh>
    <phoneticPr fontId="1"/>
  </si>
  <si>
    <t>自動車</t>
    <rPh sb="0" eb="3">
      <t>ジドウシャ</t>
    </rPh>
    <phoneticPr fontId="1"/>
  </si>
  <si>
    <t>068</t>
  </si>
  <si>
    <t>広告代理</t>
    <rPh sb="0" eb="2">
      <t>コウコク</t>
    </rPh>
    <rPh sb="2" eb="4">
      <t>ダイリ</t>
    </rPh>
    <phoneticPr fontId="1"/>
  </si>
  <si>
    <t>069</t>
  </si>
  <si>
    <t>映画・ビデオ制作</t>
    <rPh sb="0" eb="2">
      <t>エイガ</t>
    </rPh>
    <rPh sb="6" eb="8">
      <t>セイサク</t>
    </rPh>
    <phoneticPr fontId="1"/>
  </si>
  <si>
    <t>070</t>
  </si>
  <si>
    <t>医療関連業務</t>
    <rPh sb="0" eb="2">
      <t>イリョウ</t>
    </rPh>
    <rPh sb="2" eb="4">
      <t>カンレン</t>
    </rPh>
    <rPh sb="4" eb="6">
      <t>ギョウム</t>
    </rPh>
    <phoneticPr fontId="1"/>
  </si>
  <si>
    <t>レセプト審査</t>
    <rPh sb="4" eb="6">
      <t>シンサ</t>
    </rPh>
    <phoneticPr fontId="1"/>
  </si>
  <si>
    <t>集団検診</t>
    <rPh sb="0" eb="2">
      <t>シュウダン</t>
    </rPh>
    <rPh sb="2" eb="4">
      <t>ケンシン</t>
    </rPh>
    <phoneticPr fontId="1"/>
  </si>
  <si>
    <t>医療事務</t>
    <rPh sb="0" eb="2">
      <t>イリョウ</t>
    </rPh>
    <rPh sb="2" eb="4">
      <t>ジム</t>
    </rPh>
    <phoneticPr fontId="1"/>
  </si>
  <si>
    <t>071</t>
  </si>
  <si>
    <t>給食・配膳</t>
    <rPh sb="0" eb="2">
      <t>キュウショク</t>
    </rPh>
    <rPh sb="3" eb="5">
      <t>ハイゼン</t>
    </rPh>
    <phoneticPr fontId="1"/>
  </si>
  <si>
    <t>072</t>
  </si>
  <si>
    <t>催事</t>
    <rPh sb="0" eb="2">
      <t>サイジ</t>
    </rPh>
    <phoneticPr fontId="1"/>
  </si>
  <si>
    <t>総合イベント</t>
    <rPh sb="0" eb="2">
      <t>ソウゴウ</t>
    </rPh>
    <phoneticPr fontId="1"/>
  </si>
  <si>
    <t>会場設営</t>
    <rPh sb="0" eb="2">
      <t>カイジョウ</t>
    </rPh>
    <rPh sb="2" eb="4">
      <t>セツエイ</t>
    </rPh>
    <phoneticPr fontId="1"/>
  </si>
  <si>
    <t>音響・舞台照明・操作管理</t>
    <rPh sb="0" eb="2">
      <t>オンキョウ</t>
    </rPh>
    <rPh sb="3" eb="5">
      <t>ブタイ</t>
    </rPh>
    <rPh sb="5" eb="7">
      <t>ショウメイ</t>
    </rPh>
    <rPh sb="8" eb="10">
      <t>ソウサ</t>
    </rPh>
    <rPh sb="10" eb="12">
      <t>カンリ</t>
    </rPh>
    <phoneticPr fontId="1"/>
  </si>
  <si>
    <t>073</t>
  </si>
  <si>
    <t>調査研究</t>
    <rPh sb="0" eb="2">
      <t>チョウサ</t>
    </rPh>
    <rPh sb="2" eb="4">
      <t>ケンキュウ</t>
    </rPh>
    <phoneticPr fontId="1"/>
  </si>
  <si>
    <t>074</t>
  </si>
  <si>
    <t>075</t>
  </si>
  <si>
    <t>その他（委託業務）</t>
    <rPh sb="2" eb="3">
      <t>タ</t>
    </rPh>
    <rPh sb="4" eb="6">
      <t>イタク</t>
    </rPh>
    <rPh sb="6" eb="8">
      <t>ギョウム</t>
    </rPh>
    <phoneticPr fontId="1"/>
  </si>
  <si>
    <t>パソコン</t>
    <phoneticPr fontId="1"/>
  </si>
  <si>
    <t>ソフトウェア</t>
    <phoneticPr fontId="1"/>
  </si>
  <si>
    <t>業務用コンピュータ</t>
    <rPh sb="0" eb="3">
      <t>ギョウムヨウ</t>
    </rPh>
    <phoneticPr fontId="1"/>
  </si>
  <si>
    <t>その他</t>
    <rPh sb="2" eb="3">
      <t>タ</t>
    </rPh>
    <phoneticPr fontId="1"/>
  </si>
  <si>
    <t>選挙用品</t>
    <phoneticPr fontId="1"/>
  </si>
  <si>
    <t>計画策定</t>
    <phoneticPr fontId="1"/>
  </si>
  <si>
    <t>27_千早赤阪村</t>
  </si>
  <si>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</si>
  <si>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カンサイエイギョウショ
正式名称を全角カタカナで入力してください。支店・営業所名は、１文字空けて入力してください。
</t>
    <phoneticPr fontId="5"/>
  </si>
  <si>
    <t>前２ヶ年間の平均実績高
(千円)</t>
    <rPh sb="0" eb="1">
      <t>ゼン</t>
    </rPh>
    <rPh sb="3" eb="4">
      <t>ネン</t>
    </rPh>
    <rPh sb="4" eb="5">
      <t>カン</t>
    </rPh>
    <rPh sb="6" eb="8">
      <t>ヘイキン</t>
    </rPh>
    <rPh sb="8" eb="10">
      <t>ジッセキ</t>
    </rPh>
    <rPh sb="10" eb="11">
      <t>タカ</t>
    </rPh>
    <rPh sb="13" eb="15">
      <t>センエン</t>
    </rPh>
    <phoneticPr fontId="5"/>
  </si>
  <si>
    <t>千早赤阪村 一般競争(指名競争)参加資格審査申請書【物品製造・役務の提供等】</t>
    <rPh sb="6" eb="8">
      <t>イッパン</t>
    </rPh>
    <rPh sb="8" eb="10">
      <t>キョウソウ</t>
    </rPh>
    <rPh sb="11" eb="13">
      <t>シメイ</t>
    </rPh>
    <rPh sb="13" eb="15">
      <t>キョウソウ</t>
    </rPh>
    <phoneticPr fontId="5"/>
  </si>
  <si>
    <t>令和5・6年度において、千早赤阪村で行われる物品製造・役務の提供等に係る入札に参加する資格の審査を申請します。</t>
    <rPh sb="0" eb="2">
      <t>レイワ</t>
    </rPh>
    <rPh sb="5" eb="7">
      <t>ネンド</t>
    </rPh>
    <rPh sb="12" eb="17">
      <t>チハヤアカサカムラ</t>
    </rPh>
    <rPh sb="22" eb="24">
      <t>ブッピン</t>
    </rPh>
    <rPh sb="24" eb="26">
      <t>セイゾウ</t>
    </rPh>
    <rPh sb="27" eb="29">
      <t>エキム</t>
    </rPh>
    <rPh sb="30" eb="32">
      <t>テイキョウ</t>
    </rPh>
    <rPh sb="32" eb="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</si>
</sst>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3">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14" fontId="4" fillId="2" borderId="44"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4" xfId="0" applyFont="1" applyBorder="1" applyAlignment="1" applyProtection="1">
      <alignment vertical="top"/>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8" fontId="4" fillId="0" borderId="13" xfId="1" applyNumberFormat="1" applyFont="1" applyBorder="1" applyProtection="1">
      <alignment vertical="center"/>
    </xf>
    <xf numFmtId="178" fontId="4" fillId="0" borderId="35"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0" fontId="15" fillId="0" borderId="0" xfId="2" applyFont="1" applyAlignment="1" applyProtection="1">
      <alignment vertical="top"/>
    </xf>
    <xf numFmtId="0" fontId="15" fillId="0" borderId="0" xfId="2" applyFont="1" applyProtection="1">
      <alignment vertical="center"/>
    </xf>
    <xf numFmtId="0" fontId="4" fillId="0" borderId="49" xfId="2" applyFont="1" applyBorder="1" applyAlignment="1" applyProtection="1">
      <alignment vertical="center"/>
    </xf>
    <xf numFmtId="183" fontId="4" fillId="0" borderId="0" xfId="2" applyNumberFormat="1" applyFont="1" applyProtection="1">
      <alignment vertical="center"/>
    </xf>
    <xf numFmtId="0" fontId="4" fillId="0" borderId="48" xfId="2" applyFont="1" applyBorder="1" applyAlignment="1" applyProtection="1">
      <alignment vertical="center"/>
    </xf>
    <xf numFmtId="0" fontId="4" fillId="0" borderId="21" xfId="1" applyFont="1" applyBorder="1" applyProtection="1">
      <alignment vertical="center"/>
    </xf>
    <xf numFmtId="0" fontId="4" fillId="0" borderId="10" xfId="0" applyFont="1" applyBorder="1" applyAlignment="1" applyProtection="1">
      <alignment horizontal="left" vertical="center" wrapText="1"/>
    </xf>
    <xf numFmtId="183" fontId="4" fillId="0" borderId="0" xfId="2" applyNumberFormat="1" applyFont="1" applyAlignment="1" applyProtection="1">
      <alignment horizontal="left" vertical="center"/>
    </xf>
    <xf numFmtId="0" fontId="4" fillId="0" borderId="21" xfId="2" applyFont="1" applyBorder="1" applyAlignment="1" applyProtection="1">
      <alignment horizontal="left" vertical="center"/>
    </xf>
    <xf numFmtId="0" fontId="4" fillId="0" borderId="0" xfId="2" applyFont="1" applyAlignment="1" applyProtection="1">
      <alignment horizontal="left" vertical="center"/>
    </xf>
    <xf numFmtId="0" fontId="4" fillId="0" borderId="0" xfId="2" applyFont="1" applyBorder="1" applyProtection="1">
      <alignment vertical="center"/>
    </xf>
    <xf numFmtId="0" fontId="4" fillId="0" borderId="33"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horizontal="left" vertical="center"/>
    </xf>
    <xf numFmtId="0" fontId="4" fillId="0" borderId="31"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38" xfId="2" applyFont="1" applyBorder="1" applyAlignment="1" applyProtection="1">
      <alignment horizontal="left" vertical="center" wrapText="1"/>
    </xf>
    <xf numFmtId="0" fontId="4" fillId="0" borderId="48" xfId="2" applyFont="1" applyBorder="1" applyAlignment="1" applyProtection="1">
      <alignment horizontal="left" vertical="center"/>
    </xf>
    <xf numFmtId="0" fontId="4" fillId="0" borderId="31" xfId="0" applyFont="1" applyBorder="1" applyAlignment="1" applyProtection="1">
      <alignment horizontal="left" vertical="center" wrapText="1"/>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178" fontId="4" fillId="0" borderId="0" xfId="1" applyNumberFormat="1" applyFont="1" applyAlignment="1" applyProtection="1">
      <alignment horizontal="left" vertical="center"/>
    </xf>
    <xf numFmtId="14" fontId="4" fillId="2" borderId="8"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49" fontId="4" fillId="2" borderId="5" xfId="2" applyNumberFormat="1" applyFont="1" applyFill="1" applyBorder="1" applyAlignment="1" applyProtection="1">
      <alignment horizontal="center" vertical="center"/>
      <protection locked="0"/>
    </xf>
    <xf numFmtId="0" fontId="4" fillId="2" borderId="31" xfId="2" applyFont="1" applyFill="1" applyBorder="1" applyAlignment="1" applyProtection="1">
      <alignment horizontal="center" vertical="center"/>
      <protection locked="0"/>
    </xf>
    <xf numFmtId="49" fontId="4" fillId="2" borderId="8" xfId="2" applyNumberFormat="1"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49" fontId="4" fillId="2" borderId="30" xfId="2" applyNumberFormat="1" applyFont="1" applyFill="1" applyBorder="1" applyAlignment="1" applyProtection="1">
      <alignment horizontal="center" vertical="center"/>
      <protection locked="0"/>
    </xf>
    <xf numFmtId="0" fontId="4" fillId="2" borderId="39" xfId="2" applyFont="1" applyFill="1" applyBorder="1" applyAlignment="1" applyProtection="1">
      <alignment horizontal="center" vertical="center"/>
      <protection locked="0"/>
    </xf>
    <xf numFmtId="0" fontId="19" fillId="2" borderId="39" xfId="0" applyFont="1" applyFill="1" applyBorder="1" applyAlignment="1" applyProtection="1">
      <alignment horizontal="left"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0" fontId="4" fillId="0" borderId="42" xfId="2" applyFont="1" applyBorder="1" applyAlignment="1" applyProtection="1">
      <alignment horizontal="center" vertical="center"/>
    </xf>
    <xf numFmtId="0" fontId="4" fillId="0" borderId="16" xfId="2" applyFont="1" applyBorder="1" applyAlignment="1" applyProtection="1">
      <alignment horizontal="left" vertical="center"/>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5" xfId="2" applyFont="1" applyBorder="1" applyAlignment="1" applyProtection="1">
      <alignment horizontal="left" vertical="center"/>
    </xf>
    <xf numFmtId="38" fontId="4" fillId="2" borderId="22"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38" fontId="4" fillId="2" borderId="12"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38" fontId="4" fillId="2" borderId="32"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78" fontId="4" fillId="2" borderId="28" xfId="1" applyNumberFormat="1" applyFont="1" applyFill="1" applyBorder="1" applyAlignment="1" applyProtection="1">
      <alignment horizontal="right" vertical="center"/>
      <protection locked="0"/>
    </xf>
    <xf numFmtId="14" fontId="4" fillId="2" borderId="22"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6"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20"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178" fontId="4" fillId="2" borderId="46" xfId="1" applyNumberFormat="1" applyFont="1" applyFill="1" applyBorder="1" applyAlignment="1" applyProtection="1">
      <alignment horizontal="right" vertical="center"/>
      <protection locked="0"/>
    </xf>
    <xf numFmtId="14" fontId="4" fillId="2" borderId="3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38" fontId="4" fillId="2" borderId="45"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14" fontId="4" fillId="2" borderId="0" xfId="0" applyNumberFormat="1" applyFont="1" applyFill="1" applyAlignment="1" applyProtection="1">
      <alignment horizontal="left" vertical="center"/>
      <protection locked="0"/>
    </xf>
    <xf numFmtId="182"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0" fontId="17" fillId="0" borderId="0" xfId="0" applyFont="1" applyAlignment="1" applyProtection="1">
      <alignment vertical="top" wrapText="1"/>
    </xf>
    <xf numFmtId="0" fontId="17" fillId="0" borderId="0" xfId="0" applyFont="1" applyAlignment="1" applyProtection="1">
      <alignment vertical="top"/>
    </xf>
    <xf numFmtId="38" fontId="4" fillId="2" borderId="0" xfId="0" applyNumberFormat="1" applyFont="1" applyFill="1" applyAlignment="1" applyProtection="1">
      <alignment horizontal="left" vertical="center"/>
      <protection locked="0"/>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38" fontId="4" fillId="2" borderId="36"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2"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49"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4" fillId="2" borderId="0" xfId="0" applyFont="1" applyFill="1" applyAlignment="1" applyProtection="1">
      <alignment horizontal="left" vertical="center"/>
      <protection locked="0"/>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2"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horizontal="left" vertical="center" wrapText="1"/>
    </xf>
    <xf numFmtId="178" fontId="4" fillId="2" borderId="0" xfId="0" applyNumberFormat="1" applyFont="1" applyFill="1" applyAlignment="1" applyProtection="1">
      <alignment horizontal="left" vertical="center"/>
      <protection locked="0"/>
    </xf>
    <xf numFmtId="38" fontId="4" fillId="0" borderId="37"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34"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5" xfId="0" applyFont="1" applyBorder="1" applyAlignment="1" applyProtection="1">
      <alignment horizontal="left" vertical="center"/>
    </xf>
    <xf numFmtId="49" fontId="4" fillId="2" borderId="34"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5"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38" fontId="4" fillId="2" borderId="12"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4" fillId="2" borderId="36"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38" fontId="4" fillId="2" borderId="36"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0" fontId="17" fillId="0" borderId="0" xfId="0" applyFont="1" applyAlignment="1" applyProtection="1">
      <alignment horizontal="left" vertical="top" wrapText="1"/>
    </xf>
    <xf numFmtId="38" fontId="4" fillId="2" borderId="46"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7" fillId="0" borderId="13"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19" fillId="0" borderId="42" xfId="0" applyFont="1" applyBorder="1" applyAlignment="1" applyProtection="1">
      <alignment horizontal="left" vertical="center"/>
    </xf>
    <xf numFmtId="0" fontId="19" fillId="0" borderId="43" xfId="0" applyFont="1" applyBorder="1" applyAlignment="1" applyProtection="1">
      <alignment horizontal="left" vertical="center"/>
    </xf>
    <xf numFmtId="0" fontId="15" fillId="0" borderId="13" xfId="0" applyFont="1" applyBorder="1" applyAlignment="1" applyProtection="1">
      <alignment vertical="center" wrapText="1"/>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4" fillId="0" borderId="39"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49" xfId="2" applyFont="1" applyBorder="1" applyAlignment="1" applyProtection="1">
      <alignment horizontal="left" vertical="center" wrapText="1"/>
    </xf>
    <xf numFmtId="0" fontId="4" fillId="0" borderId="48" xfId="2" applyFont="1" applyBorder="1" applyAlignment="1" applyProtection="1">
      <alignment horizontal="left" vertical="center" wrapText="1"/>
    </xf>
    <xf numFmtId="0" fontId="4" fillId="0" borderId="48" xfId="2"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39" xfId="2" applyFont="1" applyBorder="1" applyAlignment="1" applyProtection="1">
      <alignment horizontal="left" vertical="center"/>
    </xf>
    <xf numFmtId="0" fontId="4" fillId="0" borderId="51" xfId="2" applyFont="1" applyBorder="1" applyAlignment="1" applyProtection="1">
      <alignment horizontal="left" vertical="center"/>
    </xf>
    <xf numFmtId="0" fontId="4" fillId="0" borderId="5" xfId="2" applyFont="1" applyBorder="1" applyAlignment="1" applyProtection="1">
      <alignment horizontal="left" vertical="center" wrapText="1"/>
    </xf>
    <xf numFmtId="0" fontId="4" fillId="0" borderId="31" xfId="2" applyFont="1" applyBorder="1" applyAlignment="1" applyProtection="1">
      <alignment horizontal="left" vertical="center" wrapText="1"/>
    </xf>
    <xf numFmtId="0" fontId="4" fillId="0" borderId="41" xfId="2" applyFont="1" applyBorder="1" applyAlignment="1" applyProtection="1">
      <alignment horizontal="left" vertical="center"/>
    </xf>
    <xf numFmtId="0" fontId="4" fillId="0" borderId="47" xfId="2" applyFont="1" applyBorder="1" applyAlignment="1" applyProtection="1">
      <alignment horizontal="left" vertical="center"/>
    </xf>
    <xf numFmtId="0" fontId="4" fillId="0" borderId="38" xfId="2" applyFont="1" applyBorder="1" applyAlignment="1" applyProtection="1">
      <alignment horizontal="left" vertical="center"/>
    </xf>
    <xf numFmtId="0" fontId="4" fillId="0" borderId="50" xfId="2" applyFont="1" applyBorder="1" applyAlignment="1" applyProtection="1">
      <alignment horizontal="left" vertical="center" wrapText="1"/>
    </xf>
    <xf numFmtId="0" fontId="4" fillId="0" borderId="41" xfId="2" applyFont="1" applyBorder="1" applyAlignment="1" applyProtection="1">
      <alignment horizontal="left" vertical="center" wrapText="1"/>
    </xf>
    <xf numFmtId="0" fontId="4" fillId="0" borderId="52" xfId="2" applyFont="1" applyBorder="1" applyAlignment="1" applyProtection="1">
      <alignment horizontal="left" vertical="center" wrapText="1"/>
    </xf>
    <xf numFmtId="0" fontId="4" fillId="0" borderId="47" xfId="2" applyFont="1" applyBorder="1" applyAlignment="1" applyProtection="1">
      <alignment horizontal="left" vertical="center" wrapText="1"/>
    </xf>
    <xf numFmtId="0" fontId="4" fillId="0" borderId="40" xfId="2" applyFont="1" applyBorder="1" applyAlignment="1" applyProtection="1">
      <alignment horizontal="left" vertical="center" wrapText="1"/>
    </xf>
    <xf numFmtId="0" fontId="4" fillId="0" borderId="38" xfId="2" applyFont="1" applyBorder="1" applyAlignment="1" applyProtection="1">
      <alignment horizontal="left" vertical="center" wrapText="1"/>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0" fontId="4" fillId="0" borderId="50" xfId="2" applyFont="1" applyBorder="1" applyAlignment="1" applyProtection="1">
      <alignment horizontal="left" vertical="center"/>
    </xf>
    <xf numFmtId="0" fontId="4" fillId="0" borderId="52" xfId="2" applyFont="1" applyBorder="1" applyAlignment="1" applyProtection="1">
      <alignment horizontal="left" vertical="center"/>
    </xf>
    <xf numFmtId="0" fontId="4" fillId="0" borderId="40" xfId="2" applyFont="1" applyBorder="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0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38"/>
  <sheetViews>
    <sheetView showGridLines="0" tabSelected="1" topLeftCell="B1" zoomScaleNormal="100" workbookViewId="0">
      <selection activeCell="B1" sqref="B1"/>
    </sheetView>
  </sheetViews>
  <sheetFormatPr defaultRowHeight="13.5"/>
  <cols>
    <col min="1" max="1" width="9" style="108" hidden="1" customWidth="1"/>
    <col min="2" max="3" width="1.625" style="5" customWidth="1"/>
    <col min="4" max="4" width="5.375" style="5" customWidth="1"/>
    <col min="5" max="5" width="6.625" style="5" customWidth="1"/>
    <col min="6" max="6" width="5.25" style="5" customWidth="1"/>
    <col min="7" max="7" width="9.625" style="5" customWidth="1"/>
    <col min="8" max="8" width="4.75" style="5" customWidth="1"/>
    <col min="9" max="9" width="1.625" style="5" customWidth="1"/>
    <col min="10" max="10" width="8.125" style="5" customWidth="1"/>
    <col min="11" max="11" width="2.125" style="5" customWidth="1"/>
    <col min="12" max="12" width="1.625" style="5" customWidth="1"/>
    <col min="13" max="13" width="16.125" style="5" customWidth="1"/>
    <col min="14" max="14" width="4.625" style="5" customWidth="1"/>
    <col min="15" max="15" width="8.125" style="5" customWidth="1"/>
    <col min="16" max="16" width="8.25" style="5" customWidth="1"/>
    <col min="17" max="17" width="2.625" style="5" customWidth="1"/>
    <col min="18" max="18" width="7.875" style="5" customWidth="1"/>
    <col min="19" max="19" width="7.625" style="5" customWidth="1"/>
    <col min="20" max="20" width="17.625" style="5" customWidth="1"/>
    <col min="21" max="21" width="7" style="5" customWidth="1"/>
    <col min="22" max="22" width="10.625" style="5" customWidth="1"/>
    <col min="23" max="23" width="3" style="5" customWidth="1"/>
    <col min="24" max="24" width="6.375" style="5" customWidth="1"/>
    <col min="25" max="25" width="8.25" style="5" customWidth="1"/>
    <col min="26" max="26" width="2.625" style="5" customWidth="1"/>
    <col min="27" max="27" width="3.625" style="5" customWidth="1"/>
    <col min="28" max="16384" width="9" style="5"/>
  </cols>
  <sheetData>
    <row r="1" spans="1:27" ht="30" customHeight="1">
      <c r="A1" s="2" t="s">
        <v>298</v>
      </c>
      <c r="B1" s="3"/>
      <c r="C1" s="4" t="s">
        <v>302</v>
      </c>
      <c r="D1" s="4"/>
      <c r="U1" s="6"/>
      <c r="V1" s="6"/>
      <c r="W1" s="234">
        <v>44927</v>
      </c>
      <c r="X1" s="234"/>
      <c r="Y1" s="234"/>
      <c r="Z1" s="234"/>
      <c r="AA1" s="7"/>
    </row>
    <row r="2" spans="1:27" ht="15" hidden="1" customHeight="1">
      <c r="A2" s="2" t="s">
        <v>16</v>
      </c>
      <c r="B2" s="3"/>
      <c r="C2" s="8"/>
      <c r="D2" s="8"/>
      <c r="E2" s="8"/>
      <c r="F2" s="8"/>
      <c r="G2" s="8"/>
      <c r="H2" s="8"/>
      <c r="AA2" s="7"/>
    </row>
    <row r="3" spans="1:27" ht="30" customHeight="1">
      <c r="A3" s="9">
        <v>2023.01</v>
      </c>
      <c r="B3" s="10"/>
      <c r="C3" s="5" t="s">
        <v>303</v>
      </c>
      <c r="AA3" s="7"/>
    </row>
    <row r="4" spans="1:27" ht="5.25" customHeight="1">
      <c r="A4" s="10"/>
      <c r="B4" s="10"/>
      <c r="C4" s="11"/>
      <c r="D4" s="12"/>
      <c r="E4" s="12"/>
      <c r="F4" s="12"/>
      <c r="G4" s="12"/>
      <c r="H4" s="12"/>
      <c r="I4" s="12"/>
      <c r="J4" s="12"/>
      <c r="K4" s="12"/>
      <c r="L4" s="12"/>
      <c r="M4" s="12"/>
      <c r="N4" s="12"/>
      <c r="O4" s="12"/>
      <c r="P4" s="12"/>
      <c r="Q4" s="12"/>
      <c r="R4" s="12"/>
      <c r="S4" s="12"/>
      <c r="T4" s="12"/>
      <c r="U4" s="12"/>
      <c r="V4" s="12"/>
      <c r="W4" s="12"/>
      <c r="X4" s="12"/>
      <c r="Y4" s="12"/>
      <c r="Z4" s="13"/>
    </row>
    <row r="5" spans="1:27" ht="15" customHeight="1">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7" ht="15" customHeight="1">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7" ht="15" customHeight="1">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7" ht="15" hidden="1" customHeight="1">
      <c r="A8" s="10"/>
      <c r="B8" s="10"/>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c r="A10" s="10"/>
      <c r="B10" s="10"/>
    </row>
    <row r="11" spans="1:27" ht="15.75" hidden="1" customHeight="1">
      <c r="A11" s="9"/>
      <c r="B11" s="10"/>
    </row>
    <row r="12" spans="1:27" ht="15.75" hidden="1" customHeight="1">
      <c r="A12" s="9"/>
      <c r="B12" s="10"/>
    </row>
    <row r="13" spans="1:27" ht="20.100000000000001" customHeight="1">
      <c r="A13" s="10"/>
      <c r="B13" s="10"/>
      <c r="C13" s="235" t="s">
        <v>47</v>
      </c>
      <c r="D13" s="236"/>
      <c r="E13" s="236"/>
      <c r="F13" s="236"/>
      <c r="G13" s="236"/>
      <c r="H13" s="237"/>
    </row>
    <row r="14" spans="1:27" ht="15" customHeight="1">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c r="A15" s="10"/>
      <c r="B15" s="10"/>
      <c r="C15" s="25"/>
      <c r="D15" s="26"/>
      <c r="E15" s="270"/>
      <c r="F15" s="270"/>
      <c r="G15" s="270"/>
      <c r="H15" s="270"/>
      <c r="I15" s="27"/>
      <c r="J15" s="271"/>
      <c r="K15" s="271"/>
      <c r="L15" s="271"/>
      <c r="M15" s="271"/>
      <c r="N15" s="271"/>
      <c r="O15" s="271"/>
      <c r="P15" s="271"/>
      <c r="Q15" s="271"/>
      <c r="R15" s="271"/>
      <c r="S15" s="271"/>
      <c r="T15" s="271"/>
      <c r="U15" s="271"/>
      <c r="V15" s="271"/>
      <c r="W15" s="271"/>
      <c r="X15" s="271"/>
      <c r="Y15" s="271"/>
      <c r="Z15" s="28"/>
    </row>
    <row r="16" spans="1:27" ht="15.75" hidden="1" customHeight="1">
      <c r="A16" s="10"/>
      <c r="B16" s="10"/>
      <c r="C16" s="25"/>
      <c r="D16" s="26"/>
      <c r="E16" s="125"/>
      <c r="F16" s="125"/>
      <c r="G16" s="125"/>
      <c r="H16" s="125"/>
      <c r="I16" s="27"/>
      <c r="J16" s="126"/>
      <c r="K16" s="126"/>
      <c r="L16" s="126"/>
      <c r="M16" s="126"/>
      <c r="N16" s="126"/>
      <c r="O16" s="126"/>
      <c r="P16" s="126"/>
      <c r="Q16" s="126"/>
      <c r="R16" s="126"/>
      <c r="S16" s="126"/>
      <c r="T16" s="126"/>
      <c r="U16" s="126"/>
      <c r="V16" s="126"/>
      <c r="W16" s="126"/>
      <c r="X16" s="126"/>
      <c r="Y16" s="126"/>
      <c r="Z16" s="28"/>
    </row>
    <row r="17" spans="1:26" ht="15.75" hidden="1" customHeight="1">
      <c r="A17" s="10"/>
      <c r="B17" s="10"/>
      <c r="C17" s="25"/>
      <c r="D17" s="26"/>
      <c r="E17" s="125"/>
      <c r="F17" s="125"/>
      <c r="G17" s="125"/>
      <c r="H17" s="125"/>
      <c r="I17" s="27"/>
      <c r="J17" s="126"/>
      <c r="K17" s="126"/>
      <c r="L17" s="126"/>
      <c r="M17" s="126"/>
      <c r="N17" s="126"/>
      <c r="O17" s="126"/>
      <c r="P17" s="126"/>
      <c r="Q17" s="126"/>
      <c r="R17" s="126"/>
      <c r="S17" s="126"/>
      <c r="T17" s="126"/>
      <c r="U17" s="126"/>
      <c r="V17" s="126"/>
      <c r="W17" s="126"/>
      <c r="X17" s="126"/>
      <c r="Y17" s="126"/>
      <c r="Z17" s="28"/>
    </row>
    <row r="18" spans="1:26" ht="15.75" hidden="1" customHeight="1">
      <c r="A18" s="10"/>
      <c r="B18" s="10"/>
      <c r="C18" s="25"/>
      <c r="D18" s="26"/>
      <c r="E18" s="125"/>
      <c r="F18" s="125"/>
      <c r="G18" s="125"/>
      <c r="H18" s="125"/>
      <c r="I18" s="27"/>
      <c r="J18" s="126"/>
      <c r="K18" s="126"/>
      <c r="L18" s="126"/>
      <c r="M18" s="126"/>
      <c r="N18" s="126"/>
      <c r="O18" s="126"/>
      <c r="P18" s="126"/>
      <c r="Q18" s="126"/>
      <c r="R18" s="126"/>
      <c r="S18" s="126"/>
      <c r="T18" s="126"/>
      <c r="U18" s="126"/>
      <c r="V18" s="126"/>
      <c r="W18" s="126"/>
      <c r="X18" s="126"/>
      <c r="Y18" s="126"/>
      <c r="Z18" s="28"/>
    </row>
    <row r="19" spans="1:26" ht="15.75" hidden="1" customHeight="1">
      <c r="A19" s="10"/>
      <c r="B19" s="10"/>
      <c r="C19" s="25"/>
      <c r="D19" s="26"/>
      <c r="E19" s="125"/>
      <c r="F19" s="125"/>
      <c r="G19" s="125"/>
      <c r="H19" s="125"/>
      <c r="I19" s="27"/>
      <c r="J19" s="126"/>
      <c r="K19" s="126"/>
      <c r="L19" s="126"/>
      <c r="M19" s="126"/>
      <c r="N19" s="126"/>
      <c r="O19" s="126"/>
      <c r="P19" s="126"/>
      <c r="Q19" s="126"/>
      <c r="R19" s="126"/>
      <c r="S19" s="126"/>
      <c r="T19" s="126"/>
      <c r="U19" s="126"/>
      <c r="V19" s="126"/>
      <c r="W19" s="126"/>
      <c r="X19" s="126"/>
      <c r="Y19" s="126"/>
      <c r="Z19" s="28"/>
    </row>
    <row r="20" spans="1:26" ht="20.100000000000001" customHeight="1">
      <c r="A20" s="10">
        <f>IF(TRIM($I20)="", 1001, 0)</f>
        <v>1001</v>
      </c>
      <c r="B20" s="10"/>
      <c r="C20" s="25"/>
      <c r="D20" s="26">
        <v>1</v>
      </c>
      <c r="E20" s="5" t="s">
        <v>48</v>
      </c>
      <c r="I20" s="266"/>
      <c r="J20" s="267"/>
      <c r="K20" s="267"/>
      <c r="L20" s="267"/>
      <c r="M20" s="267"/>
      <c r="N20" s="125"/>
      <c r="O20" s="125"/>
      <c r="P20" s="125"/>
      <c r="Q20" s="125"/>
      <c r="R20" s="125"/>
      <c r="S20" s="125"/>
      <c r="T20" s="125"/>
      <c r="U20" s="125"/>
      <c r="V20" s="125"/>
      <c r="W20" s="125"/>
      <c r="X20" s="125"/>
      <c r="Y20" s="125"/>
      <c r="Z20" s="28"/>
    </row>
    <row r="21" spans="1:26" ht="20.100000000000001" customHeight="1">
      <c r="A21" s="10"/>
      <c r="B21" s="10"/>
      <c r="C21" s="25"/>
      <c r="D21" s="26"/>
      <c r="E21" s="125"/>
      <c r="F21" s="125"/>
      <c r="G21" s="125"/>
      <c r="H21" s="125"/>
      <c r="I21" s="27"/>
      <c r="J21" s="127" t="s">
        <v>116</v>
      </c>
      <c r="K21" s="126"/>
      <c r="L21" s="126"/>
      <c r="M21" s="126"/>
      <c r="N21" s="126"/>
      <c r="O21" s="126"/>
      <c r="P21" s="126"/>
      <c r="Q21" s="126"/>
      <c r="R21" s="126"/>
      <c r="S21" s="126"/>
      <c r="T21" s="126"/>
      <c r="U21" s="126"/>
      <c r="V21" s="126"/>
      <c r="W21" s="126"/>
      <c r="X21" s="126"/>
      <c r="Y21" s="126"/>
      <c r="Z21" s="28"/>
    </row>
    <row r="22" spans="1:26" ht="20.100000000000001" customHeight="1">
      <c r="A22" s="10">
        <f>IF(AND(TRIM($I22)&lt;&gt;"", OR(ISERROR(FIND("@"&amp;LEFT($I22,3)&amp;"@", 都道府県3))=FALSE, ISERROR(FIND("@"&amp;LEFT($I22,4)&amp;"@",都道府県4))=FALSE))=FALSE, 1001, 0)</f>
        <v>1001</v>
      </c>
      <c r="B22" s="10"/>
      <c r="C22" s="25"/>
      <c r="D22" s="26">
        <v>2</v>
      </c>
      <c r="E22" s="5" t="s">
        <v>49</v>
      </c>
      <c r="I22" s="268"/>
      <c r="J22" s="268"/>
      <c r="K22" s="268"/>
      <c r="L22" s="268"/>
      <c r="M22" s="268"/>
      <c r="N22" s="268"/>
      <c r="O22" s="268"/>
      <c r="P22" s="268"/>
      <c r="Q22" s="269"/>
      <c r="R22" s="268"/>
      <c r="S22" s="268"/>
      <c r="T22" s="268"/>
      <c r="U22" s="268"/>
      <c r="V22" s="268"/>
      <c r="W22" s="268"/>
      <c r="X22" s="268"/>
      <c r="Y22" s="268"/>
      <c r="Z22" s="28"/>
    </row>
    <row r="23" spans="1:26" ht="20.100000000000001" customHeight="1">
      <c r="A23" s="10"/>
      <c r="B23" s="10"/>
      <c r="C23" s="25"/>
      <c r="D23" s="26"/>
      <c r="E23" s="125"/>
      <c r="F23" s="125"/>
      <c r="G23" s="125"/>
      <c r="H23" s="125"/>
      <c r="I23" s="27"/>
      <c r="J23" s="127" t="s">
        <v>50</v>
      </c>
      <c r="K23" s="126"/>
      <c r="L23" s="126"/>
      <c r="M23" s="126"/>
      <c r="N23" s="126"/>
      <c r="O23" s="126"/>
      <c r="P23" s="126"/>
      <c r="Q23" s="126"/>
      <c r="R23" s="126"/>
      <c r="S23" s="126"/>
      <c r="T23" s="126"/>
      <c r="U23" s="126"/>
      <c r="V23" s="126"/>
      <c r="W23" s="126"/>
      <c r="X23" s="126"/>
      <c r="Y23" s="126"/>
      <c r="Z23" s="28"/>
    </row>
    <row r="24" spans="1:26" ht="20.100000000000001" customHeight="1">
      <c r="A24" s="10">
        <f>IF(TRIM($I24)="", 1001, 0)</f>
        <v>1001</v>
      </c>
      <c r="B24" s="10"/>
      <c r="C24" s="25"/>
      <c r="D24" s="26">
        <v>3</v>
      </c>
      <c r="E24" s="5" t="s">
        <v>51</v>
      </c>
      <c r="I24" s="238"/>
      <c r="J24" s="238"/>
      <c r="K24" s="238"/>
      <c r="L24" s="238"/>
      <c r="M24" s="238"/>
      <c r="N24" s="238"/>
      <c r="O24" s="238"/>
      <c r="P24" s="238"/>
      <c r="Q24" s="240"/>
      <c r="R24" s="238"/>
      <c r="S24" s="238"/>
      <c r="T24" s="238"/>
      <c r="U24" s="238"/>
      <c r="V24" s="238"/>
      <c r="W24" s="238"/>
      <c r="X24" s="238"/>
      <c r="Y24" s="238"/>
      <c r="Z24" s="28"/>
    </row>
    <row r="25" spans="1:26" ht="20.100000000000001" customHeight="1">
      <c r="A25" s="10"/>
      <c r="B25" s="10"/>
      <c r="C25" s="29"/>
      <c r="D25" s="125"/>
      <c r="E25" s="125"/>
      <c r="F25" s="125"/>
      <c r="G25" s="125"/>
      <c r="H25" s="125"/>
      <c r="I25" s="27"/>
      <c r="J25" s="127" t="s">
        <v>109</v>
      </c>
      <c r="K25" s="126"/>
      <c r="L25" s="126"/>
      <c r="M25" s="126"/>
      <c r="N25" s="126"/>
      <c r="O25" s="126"/>
      <c r="P25" s="126"/>
      <c r="Q25" s="126"/>
      <c r="R25" s="126"/>
      <c r="S25" s="126"/>
      <c r="T25" s="126"/>
      <c r="U25" s="126"/>
      <c r="V25" s="126"/>
      <c r="W25" s="126"/>
      <c r="X25" s="126"/>
      <c r="Y25" s="126"/>
      <c r="Z25" s="28"/>
    </row>
    <row r="26" spans="1:26" ht="20.100000000000001" customHeight="1">
      <c r="A26" s="10">
        <f>IF(TRIM($I26)="", 1001, 0)</f>
        <v>1001</v>
      </c>
      <c r="B26" s="10"/>
      <c r="C26" s="25"/>
      <c r="D26" s="26">
        <v>4</v>
      </c>
      <c r="E26" s="5" t="s">
        <v>52</v>
      </c>
      <c r="I26" s="238"/>
      <c r="J26" s="238"/>
      <c r="K26" s="238"/>
      <c r="L26" s="238"/>
      <c r="M26" s="238"/>
      <c r="N26" s="238"/>
      <c r="O26" s="238"/>
      <c r="P26" s="238"/>
      <c r="Q26" s="240"/>
      <c r="R26" s="238"/>
      <c r="S26" s="238"/>
      <c r="T26" s="238"/>
      <c r="U26" s="238"/>
      <c r="V26" s="238"/>
      <c r="W26" s="238"/>
      <c r="X26" s="238"/>
      <c r="Y26" s="238"/>
      <c r="Z26" s="28"/>
    </row>
    <row r="27" spans="1:26" ht="20.100000000000001" customHeight="1">
      <c r="A27" s="10"/>
      <c r="B27" s="10"/>
      <c r="C27" s="29"/>
      <c r="D27" s="125"/>
      <c r="E27" s="125"/>
      <c r="F27" s="125"/>
      <c r="G27" s="125"/>
      <c r="H27" s="125"/>
      <c r="I27" s="27"/>
      <c r="J27" s="127" t="s">
        <v>110</v>
      </c>
      <c r="K27" s="126"/>
      <c r="L27" s="126"/>
      <c r="M27" s="126"/>
      <c r="N27" s="126"/>
      <c r="O27" s="126"/>
      <c r="P27" s="126"/>
      <c r="Q27" s="30"/>
      <c r="R27" s="126"/>
      <c r="S27" s="126"/>
      <c r="T27" s="126"/>
      <c r="U27" s="126"/>
      <c r="V27" s="126"/>
      <c r="W27" s="126"/>
      <c r="X27" s="126"/>
      <c r="Y27" s="126"/>
      <c r="Z27" s="31"/>
    </row>
    <row r="28" spans="1:26" ht="20.100000000000001" customHeight="1">
      <c r="A28" s="10">
        <f>IF(TRIM($I28)="", 1001, 0)</f>
        <v>1001</v>
      </c>
      <c r="B28" s="10"/>
      <c r="C28" s="25"/>
      <c r="D28" s="26">
        <v>5</v>
      </c>
      <c r="E28" s="5" t="s">
        <v>53</v>
      </c>
      <c r="I28" s="238"/>
      <c r="J28" s="238"/>
      <c r="K28" s="238"/>
      <c r="L28" s="238"/>
      <c r="M28" s="238"/>
      <c r="N28" s="238"/>
      <c r="O28" s="238"/>
      <c r="P28" s="238"/>
      <c r="Q28" s="238"/>
      <c r="R28" s="238"/>
      <c r="S28" s="238"/>
      <c r="T28" s="238"/>
      <c r="U28" s="238"/>
      <c r="V28" s="238"/>
      <c r="W28" s="238"/>
      <c r="X28" s="238"/>
      <c r="Y28" s="238"/>
      <c r="Z28" s="28"/>
    </row>
    <row r="29" spans="1:26" ht="20.100000000000001" customHeight="1">
      <c r="A29" s="10"/>
      <c r="B29" s="10"/>
      <c r="C29" s="29"/>
      <c r="D29" s="125"/>
      <c r="E29" s="125"/>
      <c r="F29" s="125"/>
      <c r="G29" s="125"/>
      <c r="H29" s="125"/>
      <c r="I29" s="27"/>
      <c r="J29" s="127" t="s">
        <v>54</v>
      </c>
      <c r="K29" s="126"/>
      <c r="L29" s="126"/>
      <c r="M29" s="126"/>
      <c r="N29" s="126"/>
      <c r="O29" s="126"/>
      <c r="P29" s="126"/>
      <c r="Q29" s="126"/>
      <c r="R29" s="126"/>
      <c r="S29" s="126"/>
      <c r="T29" s="126"/>
      <c r="U29" s="126"/>
      <c r="V29" s="126"/>
      <c r="W29" s="126"/>
      <c r="X29" s="126"/>
      <c r="Y29" s="126"/>
      <c r="Z29" s="31"/>
    </row>
    <row r="30" spans="1:26" ht="20.100000000000001" customHeight="1">
      <c r="A30" s="10">
        <f>IF(OR(TRIM($I30)="", NOT(OR(IFERROR(SEARCH(" ",$I30),0)&gt;0, IFERROR(SEARCH("　",$I30),0)&gt;0))), 1001, 0)</f>
        <v>1001</v>
      </c>
      <c r="B30" s="10"/>
      <c r="C30" s="25"/>
      <c r="D30" s="26">
        <v>6</v>
      </c>
      <c r="E30" s="5" t="s">
        <v>55</v>
      </c>
      <c r="I30" s="238"/>
      <c r="J30" s="238"/>
      <c r="K30" s="238"/>
      <c r="L30" s="238"/>
      <c r="M30" s="238"/>
      <c r="N30" s="238"/>
      <c r="O30" s="238"/>
      <c r="P30" s="238"/>
      <c r="Q30" s="238"/>
      <c r="R30" s="238"/>
      <c r="S30" s="238"/>
      <c r="T30" s="238"/>
      <c r="U30" s="238"/>
      <c r="V30" s="238"/>
      <c r="W30" s="238"/>
      <c r="X30" s="238"/>
      <c r="Y30" s="238"/>
      <c r="Z30" s="28"/>
    </row>
    <row r="31" spans="1:26" ht="20.100000000000001" customHeight="1">
      <c r="A31" s="10"/>
      <c r="B31" s="10"/>
      <c r="C31" s="29"/>
      <c r="D31" s="125"/>
      <c r="E31" s="125"/>
      <c r="F31" s="125"/>
      <c r="G31" s="125"/>
      <c r="H31" s="125"/>
      <c r="I31" s="32"/>
      <c r="J31" s="127" t="s">
        <v>56</v>
      </c>
      <c r="K31" s="127"/>
      <c r="L31" s="127"/>
      <c r="M31" s="127"/>
      <c r="N31" s="127"/>
      <c r="O31" s="127"/>
      <c r="P31" s="127"/>
      <c r="Q31" s="127"/>
      <c r="R31" s="127"/>
      <c r="S31" s="127"/>
      <c r="T31" s="127"/>
      <c r="U31" s="127"/>
      <c r="V31" s="127"/>
      <c r="W31" s="127"/>
      <c r="X31" s="127"/>
      <c r="Y31" s="127"/>
      <c r="Z31" s="31"/>
    </row>
    <row r="32" spans="1:26" ht="20.100000000000001" customHeight="1">
      <c r="A32" s="10">
        <f>IF(OR(TRIM($I32)="", NOT(OR(IFERROR(SEARCH(" ",$I32),0)&gt;0, IFERROR(SEARCH("　",$I32),0)&gt;0))), 1001, 0)</f>
        <v>1001</v>
      </c>
      <c r="B32" s="10"/>
      <c r="C32" s="25"/>
      <c r="D32" s="26">
        <v>7</v>
      </c>
      <c r="E32" s="5" t="s">
        <v>57</v>
      </c>
      <c r="I32" s="238"/>
      <c r="J32" s="238"/>
      <c r="K32" s="238"/>
      <c r="L32" s="238"/>
      <c r="M32" s="238"/>
      <c r="N32" s="238"/>
      <c r="O32" s="238"/>
      <c r="P32" s="238"/>
      <c r="Q32" s="238"/>
      <c r="R32" s="238"/>
      <c r="S32" s="238"/>
      <c r="T32" s="238"/>
      <c r="U32" s="238"/>
      <c r="V32" s="238"/>
      <c r="W32" s="238"/>
      <c r="X32" s="238"/>
      <c r="Y32" s="238"/>
      <c r="Z32" s="28"/>
    </row>
    <row r="33" spans="1:27" ht="20.100000000000001" customHeight="1">
      <c r="A33" s="10"/>
      <c r="B33" s="10"/>
      <c r="C33" s="29"/>
      <c r="D33" s="125"/>
      <c r="E33" s="125"/>
      <c r="F33" s="125"/>
      <c r="G33" s="125"/>
      <c r="H33" s="125"/>
      <c r="I33" s="32"/>
      <c r="J33" s="127" t="s">
        <v>58</v>
      </c>
      <c r="K33" s="127"/>
      <c r="L33" s="127"/>
      <c r="M33" s="127"/>
      <c r="N33" s="127"/>
      <c r="O33" s="127"/>
      <c r="P33" s="127"/>
      <c r="Q33" s="127"/>
      <c r="R33" s="127"/>
      <c r="S33" s="127"/>
      <c r="T33" s="127"/>
      <c r="U33" s="127"/>
      <c r="V33" s="127"/>
      <c r="W33" s="127"/>
      <c r="X33" s="127"/>
      <c r="Y33" s="127"/>
      <c r="Z33" s="28"/>
    </row>
    <row r="34" spans="1:27" ht="20.100000000000001" customHeight="1">
      <c r="A34" s="10">
        <f>IF(NOT(AND(TRIM($I34)&lt;&gt;"",ISNUMBER(VALUE(SUBSTITUTE($I34,"-",""))), IFERROR(SEARCH("-",$I34),0)&gt;0)), 1001, 0)</f>
        <v>1001</v>
      </c>
      <c r="B34" s="10"/>
      <c r="C34" s="25"/>
      <c r="D34" s="26">
        <v>8</v>
      </c>
      <c r="E34" s="5" t="s">
        <v>59</v>
      </c>
      <c r="I34" s="238"/>
      <c r="J34" s="238"/>
      <c r="K34" s="238"/>
      <c r="L34" s="238"/>
      <c r="M34" s="238"/>
      <c r="O34" s="33" t="s">
        <v>60</v>
      </c>
      <c r="P34" s="124"/>
      <c r="Q34" s="5" t="s">
        <v>61</v>
      </c>
      <c r="Y34" s="126"/>
      <c r="Z34" s="28"/>
    </row>
    <row r="35" spans="1:27" ht="20.100000000000001" customHeight="1">
      <c r="A35" s="10"/>
      <c r="B35" s="10"/>
      <c r="C35" s="29"/>
      <c r="D35" s="125"/>
      <c r="E35" s="125"/>
      <c r="F35" s="125"/>
      <c r="G35" s="125"/>
      <c r="H35" s="125"/>
      <c r="I35" s="27"/>
      <c r="J35" s="127" t="s">
        <v>62</v>
      </c>
      <c r="K35" s="126"/>
      <c r="L35" s="126"/>
      <c r="M35" s="126"/>
      <c r="N35" s="126"/>
      <c r="O35" s="126"/>
      <c r="P35" s="126"/>
      <c r="Q35" s="126"/>
      <c r="R35" s="126"/>
      <c r="S35" s="126"/>
      <c r="T35" s="126"/>
      <c r="U35" s="126"/>
      <c r="V35" s="126"/>
      <c r="W35" s="126"/>
      <c r="X35" s="126"/>
      <c r="Y35" s="126"/>
      <c r="Z35" s="28"/>
    </row>
    <row r="36" spans="1:27" ht="20.100000000000001" customHeight="1">
      <c r="A36" s="10">
        <f>IF(AND(TRIM($I36)&lt;&gt;"", NOT(AND(ISNUMBER(VALUE(SUBSTITUTE($I36,"-",""))), IFERROR(SEARCH("-",$I36),0)&gt;0))), 1001, 0)</f>
        <v>0</v>
      </c>
      <c r="B36" s="10"/>
      <c r="C36" s="25"/>
      <c r="D36" s="26">
        <v>9</v>
      </c>
      <c r="E36" s="5" t="s">
        <v>63</v>
      </c>
      <c r="I36" s="238"/>
      <c r="J36" s="238"/>
      <c r="K36" s="238"/>
      <c r="L36" s="238"/>
      <c r="M36" s="238"/>
      <c r="N36" s="126"/>
      <c r="O36" s="126"/>
      <c r="P36" s="126"/>
      <c r="Q36" s="126"/>
      <c r="R36" s="126"/>
      <c r="S36" s="126"/>
      <c r="T36" s="126"/>
      <c r="U36" s="126"/>
      <c r="V36" s="126"/>
      <c r="W36" s="126"/>
      <c r="X36" s="126"/>
      <c r="Y36" s="126"/>
      <c r="Z36" s="28"/>
    </row>
    <row r="37" spans="1:27" ht="20.100000000000001" customHeight="1">
      <c r="A37" s="10"/>
      <c r="B37" s="10"/>
      <c r="C37" s="29"/>
      <c r="D37" s="125"/>
      <c r="E37" s="125"/>
      <c r="F37" s="125"/>
      <c r="G37" s="125"/>
      <c r="H37" s="125"/>
      <c r="I37" s="27"/>
      <c r="J37" s="127" t="s">
        <v>62</v>
      </c>
      <c r="K37" s="126"/>
      <c r="L37" s="126"/>
      <c r="M37" s="126"/>
      <c r="N37" s="126"/>
      <c r="O37" s="126"/>
      <c r="P37" s="126"/>
      <c r="Q37" s="126"/>
      <c r="R37" s="126"/>
      <c r="S37" s="126"/>
      <c r="T37" s="126"/>
      <c r="U37" s="126"/>
      <c r="V37" s="126"/>
      <c r="W37" s="126"/>
      <c r="X37" s="126"/>
      <c r="Y37" s="126"/>
      <c r="Z37" s="28"/>
    </row>
    <row r="38" spans="1:27" ht="20.100000000000001" customHeight="1">
      <c r="A38" s="10">
        <f>IF(AND(TRIM($I38)&lt;&gt;"", NOT(IFERROR(SEARCH("@",$I38),0)&gt;0)), 1001, 0)</f>
        <v>0</v>
      </c>
      <c r="B38" s="10"/>
      <c r="C38" s="29"/>
      <c r="D38" s="26">
        <v>10</v>
      </c>
      <c r="E38" s="5" t="s">
        <v>64</v>
      </c>
      <c r="I38" s="238"/>
      <c r="J38" s="238"/>
      <c r="K38" s="238"/>
      <c r="L38" s="238"/>
      <c r="M38" s="238"/>
      <c r="N38" s="238"/>
      <c r="O38" s="238"/>
      <c r="P38" s="238"/>
      <c r="Q38" s="185"/>
      <c r="R38" s="238"/>
      <c r="S38" s="238"/>
      <c r="T38" s="238"/>
      <c r="U38" s="238"/>
      <c r="V38" s="238"/>
      <c r="W38" s="238"/>
      <c r="X38" s="238"/>
      <c r="Y38" s="238"/>
      <c r="Z38" s="28"/>
    </row>
    <row r="39" spans="1:27" ht="20.100000000000001" customHeight="1">
      <c r="A39" s="10"/>
      <c r="B39" s="10"/>
      <c r="C39" s="29"/>
      <c r="D39" s="26"/>
      <c r="I39" s="27"/>
      <c r="J39" s="34" t="s">
        <v>114</v>
      </c>
      <c r="K39" s="35"/>
      <c r="L39" s="127"/>
      <c r="M39" s="127"/>
      <c r="N39" s="127"/>
      <c r="O39" s="127"/>
      <c r="P39" s="127"/>
      <c r="Q39" s="36"/>
      <c r="R39" s="127"/>
      <c r="S39" s="127"/>
      <c r="T39" s="127"/>
      <c r="U39" s="127"/>
      <c r="V39" s="127"/>
      <c r="W39" s="127"/>
      <c r="X39" s="127"/>
      <c r="Y39" s="127"/>
      <c r="Z39" s="125"/>
      <c r="AA39" s="37"/>
    </row>
    <row r="40" spans="1:27" ht="20.100000000000001" customHeight="1">
      <c r="A40" s="10">
        <f>IF(AND($I40&lt;&gt;"一致する", $I40&lt;&gt;"一致しない"), 1001, 0)</f>
        <v>0</v>
      </c>
      <c r="B40" s="10"/>
      <c r="C40" s="25"/>
      <c r="D40" s="26">
        <v>11</v>
      </c>
      <c r="E40" s="5" t="s">
        <v>65</v>
      </c>
      <c r="I40" s="238" t="s">
        <v>66</v>
      </c>
      <c r="J40" s="238"/>
      <c r="K40" s="238"/>
      <c r="L40" s="238"/>
      <c r="M40" s="238"/>
      <c r="N40" s="125"/>
      <c r="O40" s="125"/>
      <c r="P40" s="125"/>
      <c r="Q40" s="125"/>
      <c r="R40" s="125"/>
      <c r="S40" s="125"/>
      <c r="T40" s="125"/>
      <c r="U40" s="125"/>
      <c r="V40" s="125"/>
      <c r="W40" s="125"/>
      <c r="X40" s="125"/>
      <c r="Y40" s="125"/>
      <c r="Z40" s="28"/>
      <c r="AA40" s="125"/>
    </row>
    <row r="41" spans="1:27" ht="20.100000000000001" customHeight="1">
      <c r="A41" s="10"/>
      <c r="B41" s="10"/>
      <c r="C41" s="29"/>
      <c r="D41" s="125"/>
      <c r="E41" s="125"/>
      <c r="F41" s="125"/>
      <c r="G41" s="125"/>
      <c r="H41" s="125"/>
      <c r="I41" s="32"/>
      <c r="J41" s="38" t="s">
        <v>102</v>
      </c>
      <c r="K41" s="127"/>
      <c r="L41" s="127"/>
      <c r="M41" s="127"/>
      <c r="N41" s="127"/>
      <c r="O41" s="127"/>
      <c r="P41" s="127"/>
      <c r="Q41" s="127"/>
      <c r="R41" s="127"/>
      <c r="S41" s="127"/>
      <c r="T41" s="127"/>
      <c r="U41" s="127"/>
      <c r="V41" s="127"/>
      <c r="W41" s="127"/>
      <c r="X41" s="127"/>
      <c r="Y41" s="127"/>
      <c r="Z41" s="39"/>
      <c r="AA41" s="125"/>
    </row>
    <row r="42" spans="1:27" ht="20.100000000000001" customHeight="1">
      <c r="A42" s="10"/>
      <c r="B42" s="10"/>
      <c r="C42" s="40"/>
      <c r="D42" s="41"/>
      <c r="E42" s="41"/>
      <c r="F42" s="41"/>
      <c r="G42" s="41"/>
      <c r="H42" s="41"/>
      <c r="I42" s="42"/>
      <c r="J42" s="42"/>
      <c r="K42" s="43"/>
      <c r="L42" s="42"/>
      <c r="M42" s="42"/>
      <c r="N42" s="42"/>
      <c r="O42" s="42"/>
      <c r="P42" s="42"/>
      <c r="Q42" s="42"/>
      <c r="R42" s="42"/>
      <c r="S42" s="42"/>
      <c r="T42" s="42"/>
      <c r="U42" s="42"/>
      <c r="V42" s="42"/>
      <c r="W42" s="42"/>
      <c r="X42" s="42"/>
      <c r="Y42" s="42"/>
      <c r="Z42" s="44"/>
    </row>
    <row r="43" spans="1:27" ht="15" customHeight="1">
      <c r="A43" s="10"/>
      <c r="B43" s="10"/>
      <c r="C43" s="125"/>
      <c r="D43" s="125"/>
      <c r="E43" s="125"/>
      <c r="F43" s="125"/>
      <c r="G43" s="125"/>
      <c r="H43" s="125"/>
      <c r="I43" s="45"/>
      <c r="J43" s="46"/>
      <c r="K43" s="46"/>
      <c r="L43" s="46"/>
      <c r="M43" s="46"/>
      <c r="N43" s="46"/>
      <c r="O43" s="46"/>
      <c r="P43" s="46"/>
      <c r="Q43" s="46"/>
      <c r="R43" s="46"/>
      <c r="S43" s="46"/>
      <c r="T43" s="46"/>
      <c r="U43" s="46"/>
      <c r="V43" s="46"/>
      <c r="W43" s="46"/>
      <c r="X43" s="46"/>
      <c r="Y43" s="46"/>
      <c r="Z43" s="125"/>
    </row>
    <row r="44" spans="1:27" ht="15.75" hidden="1" customHeight="1">
      <c r="A44" s="10"/>
      <c r="B44" s="10"/>
      <c r="C44" s="125"/>
      <c r="D44" s="125"/>
      <c r="E44" s="125"/>
      <c r="F44" s="125"/>
      <c r="G44" s="125"/>
      <c r="H44" s="125"/>
      <c r="I44" s="46"/>
      <c r="J44" s="125"/>
      <c r="K44" s="125"/>
      <c r="L44" s="125"/>
      <c r="M44" s="125"/>
      <c r="N44" s="125"/>
      <c r="O44" s="125"/>
      <c r="P44" s="125"/>
      <c r="Q44" s="125"/>
      <c r="R44" s="125"/>
      <c r="S44" s="125"/>
      <c r="T44" s="125"/>
      <c r="U44" s="125"/>
      <c r="V44" s="125"/>
      <c r="W44" s="125"/>
      <c r="X44" s="125"/>
      <c r="Y44" s="125"/>
      <c r="Z44" s="125"/>
    </row>
    <row r="45" spans="1:27" ht="15.75" hidden="1" customHeight="1">
      <c r="A45" s="10"/>
      <c r="B45" s="10"/>
      <c r="C45" s="125"/>
      <c r="D45" s="125"/>
      <c r="E45" s="125"/>
      <c r="F45" s="125"/>
      <c r="G45" s="125"/>
      <c r="H45" s="125"/>
      <c r="I45" s="46"/>
      <c r="J45" s="125"/>
      <c r="K45" s="125"/>
      <c r="L45" s="125"/>
      <c r="M45" s="125"/>
      <c r="N45" s="125"/>
      <c r="O45" s="125"/>
      <c r="P45" s="125"/>
      <c r="Q45" s="125"/>
      <c r="R45" s="125"/>
      <c r="S45" s="125"/>
      <c r="T45" s="125"/>
      <c r="U45" s="125"/>
      <c r="V45" s="125"/>
      <c r="W45" s="125"/>
      <c r="X45" s="125"/>
      <c r="Y45" s="125"/>
      <c r="Z45" s="125"/>
    </row>
    <row r="46" spans="1:27" ht="15.75" hidden="1" customHeight="1">
      <c r="A46" s="10"/>
      <c r="B46" s="10"/>
      <c r="C46" s="125"/>
      <c r="D46" s="125"/>
      <c r="E46" s="125"/>
      <c r="F46" s="125"/>
      <c r="G46" s="125"/>
      <c r="H46" s="125"/>
      <c r="I46" s="46"/>
      <c r="J46" s="125"/>
      <c r="K46" s="125"/>
      <c r="L46" s="125"/>
      <c r="M46" s="125"/>
      <c r="N46" s="125"/>
      <c r="O46" s="125"/>
      <c r="P46" s="125"/>
      <c r="Q46" s="125"/>
      <c r="R46" s="125"/>
      <c r="S46" s="125"/>
      <c r="T46" s="125"/>
      <c r="U46" s="125"/>
      <c r="V46" s="125"/>
      <c r="W46" s="125"/>
      <c r="X46" s="125"/>
      <c r="Y46" s="125"/>
      <c r="Z46" s="125"/>
    </row>
    <row r="47" spans="1:27" ht="15.75" hidden="1" customHeight="1">
      <c r="A47" s="10"/>
      <c r="B47" s="10"/>
      <c r="C47" s="125"/>
      <c r="D47" s="125"/>
      <c r="E47" s="125"/>
      <c r="F47" s="125"/>
      <c r="G47" s="125"/>
      <c r="H47" s="125"/>
      <c r="I47" s="46"/>
      <c r="J47" s="125"/>
      <c r="K47" s="125"/>
      <c r="L47" s="125"/>
      <c r="M47" s="125"/>
      <c r="N47" s="125"/>
      <c r="O47" s="125"/>
      <c r="P47" s="125"/>
      <c r="Q47" s="125"/>
      <c r="R47" s="125"/>
      <c r="S47" s="125"/>
      <c r="T47" s="125"/>
      <c r="U47" s="125"/>
      <c r="V47" s="125"/>
      <c r="W47" s="125"/>
      <c r="X47" s="125"/>
      <c r="Y47" s="125"/>
      <c r="Z47" s="125"/>
    </row>
    <row r="48" spans="1:27" ht="15.75" hidden="1" customHeight="1">
      <c r="A48" s="10"/>
      <c r="B48" s="10"/>
      <c r="C48" s="125"/>
      <c r="D48" s="125"/>
      <c r="E48" s="125"/>
      <c r="F48" s="125"/>
      <c r="G48" s="125"/>
      <c r="H48" s="125"/>
      <c r="I48" s="46"/>
      <c r="J48" s="125"/>
      <c r="K48" s="125"/>
      <c r="L48" s="125"/>
      <c r="M48" s="125"/>
      <c r="N48" s="125"/>
      <c r="O48" s="125"/>
      <c r="P48" s="125"/>
      <c r="Q48" s="125"/>
      <c r="R48" s="125"/>
      <c r="S48" s="125"/>
      <c r="T48" s="125"/>
      <c r="U48" s="125"/>
      <c r="V48" s="125"/>
      <c r="W48" s="125"/>
      <c r="X48" s="125"/>
      <c r="Y48" s="125"/>
      <c r="Z48" s="125"/>
    </row>
    <row r="49" spans="1:26" ht="15.75" hidden="1" customHeight="1">
      <c r="A49" s="10"/>
      <c r="B49" s="10"/>
      <c r="C49" s="125"/>
      <c r="D49" s="125"/>
      <c r="E49" s="125"/>
      <c r="F49" s="125"/>
      <c r="G49" s="125"/>
      <c r="H49" s="125"/>
      <c r="I49" s="46"/>
      <c r="J49" s="125"/>
      <c r="K49" s="125"/>
      <c r="L49" s="125"/>
      <c r="M49" s="125"/>
      <c r="N49" s="125"/>
      <c r="O49" s="125"/>
      <c r="P49" s="125"/>
      <c r="Q49" s="125"/>
      <c r="R49" s="125"/>
      <c r="S49" s="125"/>
      <c r="T49" s="125"/>
      <c r="U49" s="125"/>
      <c r="V49" s="125"/>
      <c r="W49" s="125"/>
      <c r="X49" s="125"/>
      <c r="Y49" s="125"/>
      <c r="Z49" s="125"/>
    </row>
    <row r="50" spans="1:26" ht="15.75" hidden="1" customHeight="1">
      <c r="A50" s="10"/>
      <c r="B50" s="10"/>
      <c r="C50" s="125"/>
      <c r="D50" s="125"/>
      <c r="E50" s="125"/>
      <c r="F50" s="125"/>
      <c r="G50" s="125"/>
      <c r="H50" s="125"/>
      <c r="I50" s="46"/>
      <c r="J50" s="125"/>
      <c r="K50" s="125"/>
      <c r="L50" s="125"/>
      <c r="M50" s="125"/>
      <c r="N50" s="125"/>
      <c r="O50" s="125"/>
      <c r="P50" s="125"/>
      <c r="Q50" s="125"/>
      <c r="R50" s="125"/>
      <c r="S50" s="125"/>
      <c r="T50" s="125"/>
      <c r="U50" s="125"/>
      <c r="V50" s="125"/>
      <c r="W50" s="125"/>
      <c r="X50" s="125"/>
      <c r="Y50" s="125"/>
      <c r="Z50" s="125"/>
    </row>
    <row r="51" spans="1:26" ht="15.75" hidden="1" customHeight="1">
      <c r="A51" s="10"/>
      <c r="B51" s="10"/>
      <c r="C51" s="125"/>
      <c r="D51" s="125"/>
      <c r="E51" s="125"/>
      <c r="F51" s="125"/>
      <c r="G51" s="125"/>
      <c r="H51" s="125"/>
      <c r="I51" s="46"/>
      <c r="J51" s="125"/>
      <c r="K51" s="125"/>
      <c r="L51" s="125"/>
      <c r="M51" s="125"/>
      <c r="N51" s="125"/>
      <c r="O51" s="125"/>
      <c r="P51" s="125"/>
      <c r="Q51" s="125"/>
      <c r="R51" s="125"/>
      <c r="S51" s="125"/>
      <c r="T51" s="125"/>
      <c r="U51" s="125"/>
      <c r="V51" s="125"/>
      <c r="W51" s="125"/>
      <c r="X51" s="125"/>
      <c r="Y51" s="125"/>
      <c r="Z51" s="125"/>
    </row>
    <row r="52" spans="1:26" ht="15.75" hidden="1" customHeight="1">
      <c r="A52" s="10"/>
      <c r="B52" s="10"/>
      <c r="C52" s="125"/>
      <c r="D52" s="125"/>
      <c r="E52" s="125"/>
      <c r="F52" s="125"/>
      <c r="G52" s="125"/>
      <c r="H52" s="125"/>
      <c r="I52" s="46"/>
      <c r="J52" s="125"/>
      <c r="K52" s="125"/>
      <c r="L52" s="125"/>
      <c r="M52" s="125"/>
      <c r="N52" s="125"/>
      <c r="O52" s="125"/>
      <c r="P52" s="125"/>
      <c r="Q52" s="125"/>
      <c r="R52" s="125"/>
      <c r="S52" s="125"/>
      <c r="T52" s="125"/>
      <c r="U52" s="125"/>
      <c r="V52" s="125"/>
      <c r="W52" s="125"/>
      <c r="X52" s="125"/>
      <c r="Y52" s="125"/>
      <c r="Z52" s="125"/>
    </row>
    <row r="53" spans="1:26" ht="15.75" hidden="1" customHeight="1">
      <c r="A53" s="10"/>
      <c r="B53" s="10"/>
      <c r="C53" s="125"/>
      <c r="D53" s="125"/>
      <c r="E53" s="125"/>
      <c r="F53" s="125"/>
      <c r="G53" s="125"/>
      <c r="H53" s="125"/>
      <c r="I53" s="46"/>
      <c r="J53" s="125"/>
      <c r="K53" s="125"/>
      <c r="L53" s="125"/>
      <c r="M53" s="125"/>
      <c r="N53" s="125"/>
      <c r="O53" s="125"/>
      <c r="P53" s="125"/>
      <c r="Q53" s="125"/>
      <c r="R53" s="125"/>
      <c r="S53" s="125"/>
      <c r="T53" s="125"/>
      <c r="U53" s="125"/>
      <c r="V53" s="125"/>
      <c r="W53" s="125"/>
      <c r="X53" s="125"/>
      <c r="Y53" s="125"/>
      <c r="Z53" s="125"/>
    </row>
    <row r="54" spans="1:26" ht="15.75" hidden="1" customHeight="1">
      <c r="A54" s="10"/>
      <c r="B54" s="10"/>
      <c r="C54" s="125"/>
      <c r="D54" s="125"/>
      <c r="E54" s="125"/>
      <c r="F54" s="125"/>
      <c r="G54" s="125"/>
      <c r="H54" s="125"/>
      <c r="I54" s="46"/>
      <c r="J54" s="125"/>
      <c r="K54" s="125"/>
      <c r="L54" s="125"/>
      <c r="M54" s="125"/>
      <c r="N54" s="125"/>
      <c r="O54" s="125"/>
      <c r="P54" s="125"/>
      <c r="Q54" s="125"/>
      <c r="R54" s="125"/>
      <c r="S54" s="125"/>
      <c r="T54" s="125"/>
      <c r="U54" s="125"/>
      <c r="V54" s="125"/>
      <c r="W54" s="125"/>
      <c r="X54" s="125"/>
      <c r="Y54" s="125"/>
      <c r="Z54" s="125"/>
    </row>
    <row r="55" spans="1:26" ht="15.75" hidden="1" customHeight="1">
      <c r="A55" s="10"/>
      <c r="B55" s="10"/>
      <c r="C55" s="125"/>
      <c r="D55" s="125"/>
      <c r="E55" s="125"/>
      <c r="F55" s="125"/>
      <c r="G55" s="125"/>
      <c r="H55" s="125"/>
      <c r="I55" s="46"/>
      <c r="J55" s="125"/>
      <c r="K55" s="125"/>
      <c r="L55" s="125"/>
      <c r="M55" s="125"/>
      <c r="N55" s="125"/>
      <c r="O55" s="125"/>
      <c r="P55" s="125"/>
      <c r="Q55" s="125"/>
      <c r="R55" s="125"/>
      <c r="S55" s="125"/>
      <c r="T55" s="125"/>
      <c r="U55" s="125"/>
      <c r="V55" s="125"/>
      <c r="W55" s="125"/>
      <c r="X55" s="125"/>
      <c r="Y55" s="125"/>
      <c r="Z55" s="125"/>
    </row>
    <row r="56" spans="1:26" ht="15.75" hidden="1" customHeight="1">
      <c r="A56" s="10"/>
      <c r="B56" s="10"/>
      <c r="C56" s="125"/>
      <c r="D56" s="125"/>
      <c r="E56" s="125"/>
      <c r="F56" s="125"/>
      <c r="G56" s="125"/>
      <c r="H56" s="125"/>
      <c r="I56" s="46"/>
      <c r="J56" s="125"/>
      <c r="K56" s="125"/>
      <c r="L56" s="125"/>
      <c r="M56" s="125"/>
      <c r="N56" s="125"/>
      <c r="O56" s="125"/>
      <c r="P56" s="125"/>
      <c r="Q56" s="125"/>
      <c r="R56" s="125"/>
      <c r="S56" s="125"/>
      <c r="T56" s="125"/>
      <c r="U56" s="125"/>
      <c r="V56" s="125"/>
      <c r="W56" s="125"/>
      <c r="X56" s="125"/>
      <c r="Y56" s="125"/>
      <c r="Z56" s="125"/>
    </row>
    <row r="57" spans="1:26" ht="15.75" hidden="1" customHeight="1">
      <c r="A57" s="10"/>
      <c r="B57" s="10"/>
      <c r="C57" s="125"/>
      <c r="D57" s="125"/>
      <c r="E57" s="125"/>
      <c r="F57" s="125"/>
      <c r="G57" s="125"/>
      <c r="H57" s="125"/>
      <c r="I57" s="46"/>
      <c r="J57" s="125"/>
      <c r="K57" s="125"/>
      <c r="L57" s="125"/>
      <c r="M57" s="125"/>
      <c r="N57" s="125"/>
      <c r="O57" s="125"/>
      <c r="P57" s="125"/>
      <c r="Q57" s="125"/>
      <c r="R57" s="125"/>
      <c r="S57" s="125"/>
      <c r="T57" s="125"/>
      <c r="U57" s="125"/>
      <c r="V57" s="125"/>
      <c r="W57" s="125"/>
      <c r="X57" s="125"/>
      <c r="Y57" s="125"/>
      <c r="Z57" s="125"/>
    </row>
    <row r="58" spans="1:26" ht="15.75" hidden="1" customHeight="1">
      <c r="A58" s="10"/>
      <c r="B58" s="10"/>
      <c r="C58" s="125"/>
      <c r="D58" s="125"/>
      <c r="E58" s="125"/>
      <c r="F58" s="125"/>
      <c r="G58" s="125"/>
      <c r="H58" s="125"/>
      <c r="I58" s="46"/>
      <c r="J58" s="125"/>
      <c r="K58" s="125"/>
      <c r="L58" s="125"/>
      <c r="M58" s="125"/>
      <c r="N58" s="125"/>
      <c r="O58" s="125"/>
      <c r="P58" s="125"/>
      <c r="Q58" s="125"/>
      <c r="R58" s="125"/>
      <c r="S58" s="125"/>
      <c r="T58" s="125"/>
      <c r="U58" s="125"/>
      <c r="V58" s="125"/>
      <c r="W58" s="125"/>
      <c r="X58" s="125"/>
      <c r="Y58" s="125"/>
      <c r="Z58" s="125"/>
    </row>
    <row r="59" spans="1:26" ht="15" customHeight="1">
      <c r="A59" s="10"/>
      <c r="B59" s="10"/>
      <c r="C59" s="125"/>
      <c r="D59" s="125"/>
      <c r="E59" s="125"/>
      <c r="F59" s="125"/>
      <c r="G59" s="125"/>
      <c r="H59" s="125"/>
      <c r="I59" s="46"/>
      <c r="J59" s="125"/>
      <c r="K59" s="125"/>
      <c r="L59" s="125"/>
      <c r="M59" s="125"/>
      <c r="N59" s="125"/>
      <c r="O59" s="125"/>
      <c r="P59" s="125"/>
      <c r="Q59" s="125"/>
      <c r="R59" s="125"/>
      <c r="S59" s="125"/>
      <c r="T59" s="125"/>
      <c r="U59" s="125"/>
      <c r="V59" s="125"/>
      <c r="W59" s="125"/>
      <c r="X59" s="125"/>
      <c r="Y59" s="125"/>
      <c r="Z59" s="125"/>
    </row>
    <row r="60" spans="1:26" ht="20.100000000000001" customHeight="1">
      <c r="A60" s="10"/>
      <c r="B60" s="10"/>
      <c r="C60" s="235" t="s">
        <v>67</v>
      </c>
      <c r="D60" s="236"/>
      <c r="E60" s="236"/>
      <c r="F60" s="236"/>
      <c r="G60" s="236"/>
      <c r="H60" s="237"/>
      <c r="I60" s="47"/>
    </row>
    <row r="61" spans="1:26" ht="15" customHeight="1">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0"/>
      <c r="B62" s="10"/>
      <c r="C62" s="21"/>
      <c r="D62" s="48" t="s">
        <v>68</v>
      </c>
      <c r="E62" s="48"/>
      <c r="F62" s="48"/>
      <c r="G62" s="48"/>
      <c r="H62" s="48"/>
      <c r="I62" s="48"/>
      <c r="J62" s="48"/>
      <c r="K62" s="48"/>
      <c r="L62" s="48"/>
      <c r="M62" s="48"/>
      <c r="N62" s="48"/>
      <c r="O62" s="48"/>
      <c r="P62" s="48"/>
      <c r="Q62" s="48"/>
      <c r="R62" s="48"/>
      <c r="S62" s="48"/>
      <c r="T62" s="48"/>
      <c r="U62" s="48"/>
      <c r="V62" s="48"/>
      <c r="W62" s="48"/>
      <c r="X62" s="48"/>
      <c r="Y62" s="48"/>
      <c r="Z62" s="28"/>
    </row>
    <row r="63" spans="1:26" ht="20.100000000000001" customHeight="1">
      <c r="A63" s="10">
        <f>IF(AND($I63&lt;&gt;"しない", $I63&lt;&gt;"する"), 1001, 0)</f>
        <v>1001</v>
      </c>
      <c r="B63" s="10"/>
      <c r="C63" s="25"/>
      <c r="D63" s="26">
        <v>1</v>
      </c>
      <c r="E63" s="125" t="s">
        <v>69</v>
      </c>
      <c r="F63" s="125"/>
      <c r="G63" s="125"/>
      <c r="H63" s="125"/>
      <c r="I63" s="238"/>
      <c r="J63" s="238"/>
      <c r="K63" s="238"/>
      <c r="L63" s="238"/>
      <c r="M63" s="238"/>
      <c r="N63" s="125"/>
      <c r="O63" s="125"/>
      <c r="P63" s="125"/>
      <c r="Q63" s="125"/>
      <c r="R63" s="125"/>
      <c r="S63" s="125"/>
      <c r="T63" s="125"/>
      <c r="U63" s="125"/>
      <c r="V63" s="125"/>
      <c r="W63" s="125"/>
      <c r="X63" s="125"/>
      <c r="Y63" s="125"/>
      <c r="Z63" s="28"/>
    </row>
    <row r="64" spans="1:26" ht="20.100000000000001" customHeight="1">
      <c r="A64" s="10"/>
      <c r="B64" s="10"/>
      <c r="C64" s="25"/>
      <c r="D64" s="125"/>
      <c r="E64" s="125"/>
      <c r="F64" s="125"/>
      <c r="G64" s="125"/>
      <c r="H64" s="125"/>
      <c r="I64" s="32"/>
      <c r="J64" s="127" t="s">
        <v>17</v>
      </c>
      <c r="K64" s="126"/>
      <c r="L64" s="126"/>
      <c r="M64" s="126"/>
      <c r="N64" s="126"/>
      <c r="O64" s="126"/>
      <c r="P64" s="126"/>
      <c r="Q64" s="126"/>
      <c r="R64" s="126"/>
      <c r="S64" s="126"/>
      <c r="T64" s="126"/>
      <c r="U64" s="126"/>
      <c r="V64" s="126"/>
      <c r="W64" s="126"/>
      <c r="X64" s="126"/>
      <c r="Y64" s="126"/>
      <c r="Z64" s="28"/>
    </row>
    <row r="65" spans="1:26" ht="20.100000000000001" hidden="1" customHeight="1">
      <c r="A65" s="10"/>
      <c r="B65" s="10"/>
      <c r="C65" s="25"/>
      <c r="D65" s="125"/>
      <c r="E65" s="125"/>
      <c r="F65" s="125"/>
      <c r="G65" s="125"/>
      <c r="H65" s="125"/>
      <c r="I65" s="32"/>
      <c r="J65" s="126"/>
      <c r="K65" s="126"/>
      <c r="L65" s="126"/>
      <c r="M65" s="126"/>
      <c r="N65" s="126"/>
      <c r="O65" s="126"/>
      <c r="P65" s="126"/>
      <c r="Q65" s="126"/>
      <c r="R65" s="126"/>
      <c r="S65" s="126"/>
      <c r="T65" s="126"/>
      <c r="U65" s="126"/>
      <c r="V65" s="126"/>
      <c r="W65" s="126"/>
      <c r="X65" s="126"/>
      <c r="Y65" s="126"/>
      <c r="Z65" s="28"/>
    </row>
    <row r="66" spans="1:26" ht="20.100000000000001" hidden="1" customHeight="1">
      <c r="A66" s="10"/>
      <c r="B66" s="10"/>
      <c r="C66" s="25"/>
      <c r="D66" s="125"/>
      <c r="E66" s="125"/>
      <c r="F66" s="125"/>
      <c r="G66" s="125"/>
      <c r="H66" s="125"/>
      <c r="I66" s="32"/>
      <c r="J66" s="126"/>
      <c r="K66" s="126"/>
      <c r="L66" s="126"/>
      <c r="M66" s="126"/>
      <c r="N66" s="126"/>
      <c r="O66" s="126"/>
      <c r="P66" s="126"/>
      <c r="Q66" s="126"/>
      <c r="R66" s="126"/>
      <c r="S66" s="126"/>
      <c r="T66" s="126"/>
      <c r="U66" s="126"/>
      <c r="V66" s="126"/>
      <c r="W66" s="126"/>
      <c r="X66" s="126"/>
      <c r="Y66" s="126"/>
      <c r="Z66" s="28"/>
    </row>
    <row r="67" spans="1:26" ht="20.100000000000001" hidden="1" customHeight="1">
      <c r="A67" s="10"/>
      <c r="B67" s="10"/>
      <c r="C67" s="25"/>
      <c r="D67" s="125"/>
      <c r="E67" s="125"/>
      <c r="F67" s="125"/>
      <c r="G67" s="125"/>
      <c r="H67" s="125"/>
      <c r="I67" s="32"/>
      <c r="J67" s="126"/>
      <c r="K67" s="126"/>
      <c r="L67" s="126"/>
      <c r="M67" s="126"/>
      <c r="N67" s="126"/>
      <c r="O67" s="126"/>
      <c r="P67" s="126"/>
      <c r="Q67" s="126"/>
      <c r="R67" s="126"/>
      <c r="S67" s="126"/>
      <c r="T67" s="126"/>
      <c r="U67" s="126"/>
      <c r="V67" s="126"/>
      <c r="W67" s="126"/>
      <c r="X67" s="126"/>
      <c r="Y67" s="126"/>
      <c r="Z67" s="28"/>
    </row>
    <row r="68" spans="1:26" ht="20.100000000000001" hidden="1" customHeight="1">
      <c r="A68" s="10"/>
      <c r="B68" s="10"/>
      <c r="C68" s="25"/>
      <c r="D68" s="125"/>
      <c r="E68" s="125"/>
      <c r="F68" s="125"/>
      <c r="G68" s="125"/>
      <c r="H68" s="125"/>
      <c r="I68" s="32"/>
      <c r="J68" s="126"/>
      <c r="K68" s="126"/>
      <c r="L68" s="126"/>
      <c r="M68" s="126"/>
      <c r="N68" s="126"/>
      <c r="O68" s="126"/>
      <c r="P68" s="126"/>
      <c r="Q68" s="126"/>
      <c r="R68" s="126"/>
      <c r="S68" s="126"/>
      <c r="T68" s="126"/>
      <c r="U68" s="126"/>
      <c r="V68" s="126"/>
      <c r="W68" s="126"/>
      <c r="X68" s="126"/>
      <c r="Y68" s="126"/>
      <c r="Z68" s="28"/>
    </row>
    <row r="69" spans="1:26" ht="20.100000000000001" customHeight="1">
      <c r="A69" s="10">
        <f>IF(OR(AND($I63="する",TRIM($I69)=""),AND($I63="しない",NOT(ISBLANK($I69)))), 1001, 0)</f>
        <v>0</v>
      </c>
      <c r="B69" s="10"/>
      <c r="C69" s="25"/>
      <c r="D69" s="26">
        <v>2</v>
      </c>
      <c r="E69" s="5" t="s">
        <v>48</v>
      </c>
      <c r="I69" s="266"/>
      <c r="J69" s="267"/>
      <c r="K69" s="267"/>
      <c r="L69" s="267"/>
      <c r="M69" s="267"/>
      <c r="N69" s="125"/>
      <c r="O69" s="125"/>
      <c r="P69" s="125"/>
      <c r="Q69" s="125"/>
      <c r="R69" s="125"/>
      <c r="S69" s="125"/>
      <c r="T69" s="125"/>
      <c r="U69" s="125"/>
      <c r="V69" s="125"/>
      <c r="W69" s="125"/>
      <c r="X69" s="125"/>
      <c r="Y69" s="125"/>
      <c r="Z69" s="28"/>
    </row>
    <row r="70" spans="1:26" ht="20.100000000000001" customHeight="1">
      <c r="A70" s="10"/>
      <c r="B70" s="10"/>
      <c r="C70" s="25"/>
      <c r="D70" s="26"/>
      <c r="E70" s="125"/>
      <c r="F70" s="125"/>
      <c r="G70" s="125"/>
      <c r="H70" s="125"/>
      <c r="I70" s="27"/>
      <c r="J70" s="127" t="s">
        <v>116</v>
      </c>
      <c r="K70" s="126"/>
      <c r="L70" s="126"/>
      <c r="M70" s="126"/>
      <c r="N70" s="126"/>
      <c r="O70" s="126"/>
      <c r="P70" s="126"/>
      <c r="Q70" s="126"/>
      <c r="R70" s="126"/>
      <c r="S70" s="126"/>
      <c r="T70" s="126"/>
      <c r="U70" s="126"/>
      <c r="V70" s="126"/>
      <c r="W70" s="126"/>
      <c r="X70" s="126"/>
      <c r="Y70" s="126"/>
      <c r="Z70" s="28"/>
    </row>
    <row r="71" spans="1:26" ht="20.100000000000001" customHeight="1">
      <c r="A71" s="10">
        <f>IF(OR(AND($I63="する",AND($I71&lt;&gt;"", OR(ISERROR(FIND("@"&amp;LEFT($I71,3)&amp;"@", 都道府県3))=FALSE, ISERROR(FIND("@"&amp;LEFT($I71,4)&amp;"@",都道府県4))=FALSE))=FALSE),AND($I63="しない",NOT(ISBLANK($I71)))), 1001, 0)</f>
        <v>0</v>
      </c>
      <c r="B71" s="10"/>
      <c r="C71" s="25"/>
      <c r="D71" s="26">
        <v>3</v>
      </c>
      <c r="E71" s="5" t="s">
        <v>49</v>
      </c>
      <c r="I71" s="268"/>
      <c r="J71" s="268"/>
      <c r="K71" s="268"/>
      <c r="L71" s="268"/>
      <c r="M71" s="268"/>
      <c r="N71" s="268"/>
      <c r="O71" s="268"/>
      <c r="P71" s="268"/>
      <c r="Q71" s="269"/>
      <c r="R71" s="268"/>
      <c r="S71" s="268"/>
      <c r="T71" s="268"/>
      <c r="U71" s="268"/>
      <c r="V71" s="268"/>
      <c r="W71" s="268"/>
      <c r="X71" s="268"/>
      <c r="Y71" s="268"/>
      <c r="Z71" s="28"/>
    </row>
    <row r="72" spans="1:26" ht="20.100000000000001" customHeight="1">
      <c r="A72" s="10"/>
      <c r="B72" s="10"/>
      <c r="C72" s="25"/>
      <c r="D72" s="26"/>
      <c r="E72" s="125"/>
      <c r="F72" s="125"/>
      <c r="G72" s="125"/>
      <c r="H72" s="125"/>
      <c r="I72" s="27"/>
      <c r="J72" s="127" t="s">
        <v>50</v>
      </c>
      <c r="K72" s="126"/>
      <c r="L72" s="126"/>
      <c r="M72" s="126"/>
      <c r="N72" s="126"/>
      <c r="O72" s="126"/>
      <c r="P72" s="126"/>
      <c r="Q72" s="126"/>
      <c r="R72" s="126"/>
      <c r="S72" s="126"/>
      <c r="T72" s="126"/>
      <c r="U72" s="126"/>
      <c r="V72" s="126"/>
      <c r="W72" s="126"/>
      <c r="X72" s="126"/>
      <c r="Y72" s="126"/>
      <c r="Z72" s="28"/>
    </row>
    <row r="73" spans="1:26" ht="20.100000000000001" customHeight="1">
      <c r="A73" s="10">
        <f>IF(OR(AND($I63="する",TRIM($I73)=""),AND($I63="しない",NOT(ISBLANK($I73)))), 1001, 0)</f>
        <v>0</v>
      </c>
      <c r="B73" s="10"/>
      <c r="C73" s="25"/>
      <c r="D73" s="26">
        <v>4</v>
      </c>
      <c r="E73" s="5" t="s">
        <v>51</v>
      </c>
      <c r="I73" s="238"/>
      <c r="J73" s="238"/>
      <c r="K73" s="238"/>
      <c r="L73" s="238"/>
      <c r="M73" s="238"/>
      <c r="N73" s="238"/>
      <c r="O73" s="238"/>
      <c r="P73" s="238"/>
      <c r="Q73" s="240"/>
      <c r="R73" s="238"/>
      <c r="S73" s="238"/>
      <c r="T73" s="238"/>
      <c r="U73" s="238"/>
      <c r="V73" s="238"/>
      <c r="W73" s="238"/>
      <c r="X73" s="238"/>
      <c r="Y73" s="238"/>
      <c r="Z73" s="28"/>
    </row>
    <row r="74" spans="1:26" ht="30" customHeight="1">
      <c r="A74" s="10"/>
      <c r="B74" s="10"/>
      <c r="C74" s="29"/>
      <c r="D74" s="125"/>
      <c r="I74" s="27"/>
      <c r="J74" s="210" t="s">
        <v>300</v>
      </c>
      <c r="K74" s="210"/>
      <c r="L74" s="210"/>
      <c r="M74" s="210"/>
      <c r="N74" s="210"/>
      <c r="O74" s="210"/>
      <c r="P74" s="210"/>
      <c r="Q74" s="210"/>
      <c r="R74" s="210"/>
      <c r="S74" s="210"/>
      <c r="T74" s="210"/>
      <c r="U74" s="210"/>
      <c r="V74" s="210"/>
      <c r="W74" s="210"/>
      <c r="X74" s="210"/>
      <c r="Y74" s="210"/>
      <c r="Z74" s="28"/>
    </row>
    <row r="75" spans="1:26" ht="20.100000000000001" customHeight="1">
      <c r="A75" s="10">
        <f>IF(OR(AND($I63="する",TRIM($I75)=""),AND($I63="しない",NOT(ISBLANK($I75)))), 1001, 0)</f>
        <v>0</v>
      </c>
      <c r="B75" s="10"/>
      <c r="C75" s="25"/>
      <c r="D75" s="26">
        <v>5</v>
      </c>
      <c r="E75" s="5" t="s">
        <v>52</v>
      </c>
      <c r="I75" s="238"/>
      <c r="J75" s="238"/>
      <c r="K75" s="238"/>
      <c r="L75" s="238"/>
      <c r="M75" s="238"/>
      <c r="N75" s="238"/>
      <c r="O75" s="238"/>
      <c r="P75" s="238"/>
      <c r="Q75" s="238"/>
      <c r="R75" s="238"/>
      <c r="S75" s="238"/>
      <c r="T75" s="238"/>
      <c r="U75" s="238"/>
      <c r="V75" s="238"/>
      <c r="W75" s="238"/>
      <c r="X75" s="238"/>
      <c r="Y75" s="238"/>
      <c r="Z75" s="28"/>
    </row>
    <row r="76" spans="1:26" ht="30" customHeight="1">
      <c r="A76" s="10"/>
      <c r="B76" s="10"/>
      <c r="C76" s="29"/>
      <c r="D76" s="125"/>
      <c r="E76" s="125"/>
      <c r="F76" s="125"/>
      <c r="G76" s="125"/>
      <c r="H76" s="125"/>
      <c r="I76" s="27"/>
      <c r="J76" s="210" t="s">
        <v>299</v>
      </c>
      <c r="K76" s="210"/>
      <c r="L76" s="210"/>
      <c r="M76" s="210"/>
      <c r="N76" s="210"/>
      <c r="O76" s="210"/>
      <c r="P76" s="210"/>
      <c r="Q76" s="210"/>
      <c r="R76" s="210"/>
      <c r="S76" s="210"/>
      <c r="T76" s="210"/>
      <c r="U76" s="210"/>
      <c r="V76" s="210"/>
      <c r="W76" s="210"/>
      <c r="X76" s="210"/>
      <c r="Y76" s="210"/>
      <c r="Z76" s="28"/>
    </row>
    <row r="77" spans="1:26" ht="20.100000000000001" customHeight="1">
      <c r="A77" s="10">
        <f>IF(OR(AND($I63="する",TRIM($I77)=""),AND($I63="しない",NOT(ISBLANK($I77)))), 1001, 0)</f>
        <v>0</v>
      </c>
      <c r="B77" s="10"/>
      <c r="C77" s="25"/>
      <c r="D77" s="26">
        <v>6</v>
      </c>
      <c r="E77" s="5" t="s">
        <v>70</v>
      </c>
      <c r="I77" s="238"/>
      <c r="J77" s="238"/>
      <c r="K77" s="238"/>
      <c r="L77" s="238"/>
      <c r="M77" s="238"/>
      <c r="N77" s="238"/>
      <c r="O77" s="238"/>
      <c r="P77" s="238"/>
      <c r="Q77" s="238"/>
      <c r="R77" s="238"/>
      <c r="S77" s="238"/>
      <c r="T77" s="238"/>
      <c r="U77" s="238"/>
      <c r="V77" s="238"/>
      <c r="W77" s="238"/>
      <c r="X77" s="238"/>
      <c r="Y77" s="238"/>
      <c r="Z77" s="28"/>
    </row>
    <row r="78" spans="1:26" ht="20.100000000000001" customHeight="1">
      <c r="A78" s="10"/>
      <c r="B78" s="10"/>
      <c r="C78" s="29"/>
      <c r="D78" s="125"/>
      <c r="E78" s="125"/>
      <c r="F78" s="125"/>
      <c r="G78" s="125"/>
      <c r="H78" s="125"/>
      <c r="I78" s="27"/>
      <c r="J78" s="38" t="s">
        <v>71</v>
      </c>
      <c r="K78" s="126"/>
      <c r="L78" s="126"/>
      <c r="M78" s="126"/>
      <c r="N78" s="126"/>
      <c r="O78" s="126"/>
      <c r="P78" s="126"/>
      <c r="Q78" s="126"/>
      <c r="R78" s="126"/>
      <c r="S78" s="126"/>
      <c r="T78" s="126"/>
      <c r="U78" s="126"/>
      <c r="V78" s="126"/>
      <c r="W78" s="126"/>
      <c r="X78" s="126"/>
      <c r="Y78" s="126"/>
      <c r="Z78" s="28"/>
    </row>
    <row r="79" spans="1:26" ht="20.100000000000001" customHeight="1">
      <c r="A79" s="10">
        <f>IF(OR(AND($I63="する",OR(TRIM($I79)="", NOT(OR(IFERROR(SEARCH(" ",$I79),0)&gt;0, IFERROR(SEARCH("　",$I79),0)&gt;0)))),AND($I63="しない",NOT(ISBLANK($I79)))), 1001, 0)</f>
        <v>0</v>
      </c>
      <c r="B79" s="10"/>
      <c r="C79" s="25"/>
      <c r="D79" s="26">
        <v>7</v>
      </c>
      <c r="E79" s="5" t="s">
        <v>72</v>
      </c>
      <c r="I79" s="238"/>
      <c r="J79" s="238"/>
      <c r="K79" s="238"/>
      <c r="L79" s="238"/>
      <c r="M79" s="238"/>
      <c r="N79" s="238"/>
      <c r="O79" s="238"/>
      <c r="P79" s="238"/>
      <c r="Q79" s="238"/>
      <c r="R79" s="238"/>
      <c r="S79" s="238"/>
      <c r="T79" s="238"/>
      <c r="U79" s="238"/>
      <c r="V79" s="238"/>
      <c r="W79" s="238"/>
      <c r="X79" s="238"/>
      <c r="Y79" s="238"/>
      <c r="Z79" s="28"/>
    </row>
    <row r="80" spans="1:26" ht="20.100000000000001" customHeight="1">
      <c r="A80" s="10"/>
      <c r="B80" s="10"/>
      <c r="C80" s="29"/>
      <c r="D80" s="125"/>
      <c r="E80" s="49" t="s">
        <v>73</v>
      </c>
      <c r="F80" s="125"/>
      <c r="G80" s="125"/>
      <c r="H80" s="125"/>
      <c r="I80" s="32"/>
      <c r="J80" s="127" t="s">
        <v>56</v>
      </c>
      <c r="K80" s="127"/>
      <c r="L80" s="127"/>
      <c r="M80" s="127"/>
      <c r="N80" s="127"/>
      <c r="O80" s="127"/>
      <c r="P80" s="127"/>
      <c r="Q80" s="127"/>
      <c r="R80" s="127"/>
      <c r="S80" s="127"/>
      <c r="T80" s="127"/>
      <c r="U80" s="127"/>
      <c r="V80" s="127"/>
      <c r="W80" s="127"/>
      <c r="X80" s="127"/>
      <c r="Y80" s="127"/>
      <c r="Z80" s="28"/>
    </row>
    <row r="81" spans="1:27" ht="20.100000000000001" customHeight="1">
      <c r="A81" s="10">
        <f>IF(OR(AND($I63="する",OR(TRIM($I81)="", NOT(OR(IFERROR(SEARCH(" ",$I81),0)&gt;0, IFERROR(SEARCH("　",$I81),0)&gt;0)))),AND($I63="しない",NOT(ISBLANK($I81)))), 1001, 0)</f>
        <v>0</v>
      </c>
      <c r="B81" s="10"/>
      <c r="C81" s="25"/>
      <c r="D81" s="26">
        <v>8</v>
      </c>
      <c r="E81" s="5" t="s">
        <v>72</v>
      </c>
      <c r="I81" s="238"/>
      <c r="J81" s="238"/>
      <c r="K81" s="238"/>
      <c r="L81" s="238"/>
      <c r="M81" s="238"/>
      <c r="N81" s="238"/>
      <c r="O81" s="238"/>
      <c r="P81" s="238"/>
      <c r="Q81" s="238"/>
      <c r="R81" s="238"/>
      <c r="S81" s="238"/>
      <c r="T81" s="238"/>
      <c r="U81" s="238"/>
      <c r="V81" s="238"/>
      <c r="W81" s="238"/>
      <c r="X81" s="238"/>
      <c r="Y81" s="238"/>
      <c r="Z81" s="28"/>
    </row>
    <row r="82" spans="1:27" ht="20.100000000000001" customHeight="1">
      <c r="A82" s="10"/>
      <c r="B82" s="10"/>
      <c r="C82" s="29"/>
      <c r="D82" s="125"/>
      <c r="E82" s="125"/>
      <c r="F82" s="125"/>
      <c r="G82" s="125"/>
      <c r="H82" s="125"/>
      <c r="I82" s="32"/>
      <c r="J82" s="127" t="s">
        <v>58</v>
      </c>
      <c r="K82" s="127"/>
      <c r="L82" s="127"/>
      <c r="M82" s="127"/>
      <c r="N82" s="127"/>
      <c r="O82" s="127"/>
      <c r="P82" s="127"/>
      <c r="Q82" s="127"/>
      <c r="R82" s="127"/>
      <c r="S82" s="127"/>
      <c r="T82" s="127"/>
      <c r="U82" s="127"/>
      <c r="V82" s="127"/>
      <c r="W82" s="127"/>
      <c r="X82" s="127"/>
      <c r="Y82" s="127"/>
      <c r="Z82" s="28"/>
    </row>
    <row r="83" spans="1:27" ht="20.100000000000001" customHeight="1">
      <c r="A83" s="10">
        <f>IF(OR(AND($I63="する",NOT(AND(TRIM($I83)&lt;&gt;"",ISNUMBER(VALUE(SUBSTITUTE($I83,"-",""))),IFERROR(SEARCH("-",$I83),0)&gt;0))), AND($I63="しない",NOT(ISBLANK($I83)))), 1001, 0)</f>
        <v>0</v>
      </c>
      <c r="B83" s="10"/>
      <c r="C83" s="25"/>
      <c r="D83" s="26">
        <v>9</v>
      </c>
      <c r="E83" s="5" t="s">
        <v>59</v>
      </c>
      <c r="I83" s="238"/>
      <c r="J83" s="238"/>
      <c r="K83" s="238"/>
      <c r="L83" s="238"/>
      <c r="M83" s="238"/>
      <c r="O83" s="33" t="s">
        <v>60</v>
      </c>
      <c r="P83" s="124"/>
      <c r="Q83" s="5" t="s">
        <v>61</v>
      </c>
      <c r="Y83" s="126"/>
      <c r="Z83" s="28"/>
    </row>
    <row r="84" spans="1:27" ht="20.100000000000001" customHeight="1">
      <c r="A84" s="10">
        <f>IF(AND($I63="しない",NOT(ISBLANK($P83))), 1001, 0)</f>
        <v>0</v>
      </c>
      <c r="B84" s="10"/>
      <c r="C84" s="29"/>
      <c r="D84" s="125"/>
      <c r="E84" s="125"/>
      <c r="F84" s="125"/>
      <c r="G84" s="125"/>
      <c r="H84" s="125"/>
      <c r="I84" s="27"/>
      <c r="J84" s="127" t="s">
        <v>62</v>
      </c>
      <c r="K84" s="126"/>
      <c r="L84" s="126"/>
      <c r="M84" s="126"/>
      <c r="N84" s="126"/>
      <c r="O84" s="126"/>
      <c r="P84" s="126"/>
      <c r="Q84" s="126"/>
      <c r="R84" s="126"/>
      <c r="S84" s="126"/>
      <c r="T84" s="126"/>
      <c r="U84" s="126"/>
      <c r="V84" s="126"/>
      <c r="W84" s="126"/>
      <c r="X84" s="126"/>
      <c r="Y84" s="126"/>
      <c r="Z84" s="28"/>
    </row>
    <row r="85" spans="1:27" ht="20.100000000000001" customHeight="1">
      <c r="A85" s="10">
        <f>IF(OR(AND($I63="する",AND(TRIM($I85)&lt;&gt;"",NOT(AND(ISNUMBER(VALUE(SUBSTITUTE($I85,"-",""))),IFERROR(SEARCH("-",$I85),0)&gt;0)))), AND($I63="しない",NOT(ISBLANK($I85)))), 1001, 0)</f>
        <v>0</v>
      </c>
      <c r="B85" s="10"/>
      <c r="C85" s="25"/>
      <c r="D85" s="26">
        <v>10</v>
      </c>
      <c r="E85" s="5" t="s">
        <v>63</v>
      </c>
      <c r="I85" s="238"/>
      <c r="J85" s="238"/>
      <c r="K85" s="238"/>
      <c r="L85" s="238"/>
      <c r="M85" s="238"/>
      <c r="N85" s="126"/>
      <c r="O85" s="126"/>
      <c r="P85" s="126"/>
      <c r="Q85" s="126"/>
      <c r="R85" s="126"/>
      <c r="S85" s="126"/>
      <c r="T85" s="126"/>
      <c r="U85" s="126"/>
      <c r="V85" s="126"/>
      <c r="W85" s="126"/>
      <c r="X85" s="126"/>
      <c r="Y85" s="126"/>
      <c r="Z85" s="28"/>
    </row>
    <row r="86" spans="1:27" ht="20.100000000000001" customHeight="1">
      <c r="A86" s="10"/>
      <c r="B86" s="10"/>
      <c r="C86" s="29"/>
      <c r="D86" s="125"/>
      <c r="E86" s="125"/>
      <c r="F86" s="125"/>
      <c r="G86" s="125"/>
      <c r="H86" s="125"/>
      <c r="I86" s="27"/>
      <c r="J86" s="127" t="s">
        <v>62</v>
      </c>
      <c r="K86" s="126"/>
      <c r="L86" s="126"/>
      <c r="M86" s="126"/>
      <c r="N86" s="126"/>
      <c r="O86" s="126"/>
      <c r="P86" s="126"/>
      <c r="Q86" s="126"/>
      <c r="R86" s="126"/>
      <c r="S86" s="126"/>
      <c r="T86" s="126"/>
      <c r="U86" s="126"/>
      <c r="V86" s="126"/>
      <c r="W86" s="126"/>
      <c r="X86" s="126"/>
      <c r="Y86" s="126"/>
      <c r="Z86" s="28"/>
    </row>
    <row r="87" spans="1:27" ht="20.100000000000001" customHeight="1">
      <c r="A87" s="10">
        <f>IF(OR(AND($I63="する",AND(TRIM($I87)&lt;&gt;"",NOT(IFERROR(SEARCH("@",$I87),0)&gt;0))),AND($I63="しない",NOT(ISBLANK($I87)))), 1001, 0)</f>
        <v>0</v>
      </c>
      <c r="B87" s="10"/>
      <c r="C87" s="29"/>
      <c r="D87" s="26">
        <v>11</v>
      </c>
      <c r="E87" s="5" t="s">
        <v>64</v>
      </c>
      <c r="I87" s="238"/>
      <c r="J87" s="238"/>
      <c r="K87" s="238"/>
      <c r="L87" s="238"/>
      <c r="M87" s="238"/>
      <c r="N87" s="238"/>
      <c r="O87" s="238"/>
      <c r="P87" s="238"/>
      <c r="Q87" s="185"/>
      <c r="R87" s="238"/>
      <c r="S87" s="238"/>
      <c r="T87" s="238"/>
      <c r="U87" s="238"/>
      <c r="V87" s="238"/>
      <c r="W87" s="238"/>
      <c r="X87" s="238"/>
      <c r="Y87" s="238"/>
      <c r="Z87" s="28"/>
    </row>
    <row r="88" spans="1:27" ht="20.100000000000001" customHeight="1">
      <c r="A88" s="10"/>
      <c r="B88" s="10"/>
      <c r="C88" s="29"/>
      <c r="D88" s="26"/>
      <c r="I88" s="27"/>
      <c r="J88" s="34" t="s">
        <v>114</v>
      </c>
      <c r="K88" s="50"/>
      <c r="L88" s="126"/>
      <c r="M88" s="126"/>
      <c r="N88" s="126"/>
      <c r="O88" s="126"/>
      <c r="P88" s="126"/>
      <c r="Q88" s="51"/>
      <c r="R88" s="126"/>
      <c r="S88" s="126"/>
      <c r="T88" s="126"/>
      <c r="U88" s="126"/>
      <c r="V88" s="126"/>
      <c r="W88" s="126"/>
      <c r="X88" s="126"/>
      <c r="Y88" s="126"/>
      <c r="Z88" s="125"/>
      <c r="AA88" s="37"/>
    </row>
    <row r="89" spans="1:27" ht="20.100000000000001" customHeight="1">
      <c r="A89" s="10"/>
      <c r="B89" s="10"/>
      <c r="C89" s="40"/>
      <c r="D89" s="41"/>
      <c r="E89" s="41"/>
      <c r="F89" s="41"/>
      <c r="G89" s="41"/>
      <c r="H89" s="41"/>
      <c r="I89" s="52"/>
      <c r="J89" s="53"/>
      <c r="K89" s="54"/>
      <c r="L89" s="53"/>
      <c r="M89" s="53"/>
      <c r="N89" s="53"/>
      <c r="O89" s="53"/>
      <c r="P89" s="53"/>
      <c r="Q89" s="55"/>
      <c r="R89" s="53"/>
      <c r="S89" s="53"/>
      <c r="T89" s="53"/>
      <c r="U89" s="53"/>
      <c r="V89" s="53"/>
      <c r="W89" s="53"/>
      <c r="X89" s="53"/>
      <c r="Y89" s="53"/>
      <c r="Z89" s="41"/>
      <c r="AA89" s="37"/>
    </row>
    <row r="90" spans="1:27" ht="20.100000000000001" customHeight="1">
      <c r="A90" s="10"/>
      <c r="B90" s="10"/>
      <c r="C90" s="125"/>
      <c r="D90" s="125"/>
      <c r="E90" s="125"/>
      <c r="F90" s="125"/>
      <c r="G90" s="125"/>
      <c r="H90" s="125"/>
      <c r="I90" s="45"/>
      <c r="J90" s="125"/>
      <c r="K90" s="56"/>
      <c r="L90" s="125"/>
      <c r="M90" s="125"/>
      <c r="N90" s="125"/>
      <c r="O90" s="125"/>
      <c r="P90" s="125"/>
      <c r="Q90" s="125"/>
      <c r="R90" s="125"/>
      <c r="S90" s="125"/>
      <c r="T90" s="125"/>
      <c r="U90" s="125"/>
      <c r="V90" s="125"/>
      <c r="W90" s="125"/>
      <c r="X90" s="125"/>
      <c r="Y90" s="125"/>
      <c r="Z90" s="125"/>
    </row>
    <row r="91" spans="1:27" ht="15.75" hidden="1" customHeight="1">
      <c r="A91" s="10"/>
      <c r="B91" s="10"/>
      <c r="C91" s="125"/>
      <c r="D91" s="125"/>
      <c r="E91" s="125"/>
      <c r="F91" s="125"/>
      <c r="G91" s="125"/>
      <c r="H91" s="125"/>
      <c r="I91" s="45"/>
      <c r="J91" s="125"/>
      <c r="K91" s="56"/>
      <c r="L91" s="125"/>
      <c r="M91" s="125"/>
      <c r="N91" s="125"/>
      <c r="O91" s="125"/>
      <c r="P91" s="125"/>
      <c r="Q91" s="125"/>
      <c r="R91" s="125"/>
      <c r="S91" s="125"/>
      <c r="T91" s="125"/>
      <c r="U91" s="125"/>
      <c r="V91" s="125"/>
      <c r="W91" s="125"/>
      <c r="X91" s="125"/>
      <c r="Y91" s="125"/>
      <c r="Z91" s="125"/>
    </row>
    <row r="92" spans="1:27" ht="15.75" hidden="1" customHeight="1">
      <c r="A92" s="10"/>
      <c r="B92" s="10"/>
      <c r="C92" s="125"/>
      <c r="D92" s="125"/>
      <c r="E92" s="125"/>
      <c r="F92" s="125"/>
      <c r="G92" s="125"/>
      <c r="H92" s="125"/>
      <c r="I92" s="45"/>
      <c r="J92" s="125"/>
      <c r="K92" s="56"/>
      <c r="L92" s="125"/>
      <c r="M92" s="125"/>
      <c r="N92" s="125"/>
      <c r="O92" s="125"/>
      <c r="P92" s="125"/>
      <c r="Q92" s="125"/>
      <c r="R92" s="125"/>
      <c r="S92" s="125"/>
      <c r="T92" s="125"/>
      <c r="U92" s="125"/>
      <c r="V92" s="125"/>
      <c r="W92" s="125"/>
      <c r="X92" s="125"/>
      <c r="Y92" s="125"/>
      <c r="Z92" s="125"/>
    </row>
    <row r="93" spans="1:27" ht="15.75" hidden="1" customHeight="1">
      <c r="A93" s="10"/>
      <c r="B93" s="10"/>
      <c r="C93" s="125"/>
      <c r="D93" s="125"/>
      <c r="E93" s="125"/>
      <c r="F93" s="125"/>
      <c r="G93" s="125"/>
      <c r="H93" s="125"/>
      <c r="I93" s="45"/>
      <c r="J93" s="125"/>
      <c r="K93" s="56"/>
      <c r="L93" s="125"/>
      <c r="M93" s="125"/>
      <c r="N93" s="125"/>
      <c r="O93" s="125"/>
      <c r="P93" s="125"/>
      <c r="Q93" s="125"/>
      <c r="R93" s="125"/>
      <c r="S93" s="125"/>
      <c r="T93" s="125"/>
      <c r="U93" s="125"/>
      <c r="V93" s="125"/>
      <c r="W93" s="125"/>
      <c r="X93" s="125"/>
      <c r="Y93" s="125"/>
      <c r="Z93" s="125"/>
    </row>
    <row r="94" spans="1:27" ht="15.75" hidden="1" customHeight="1">
      <c r="A94" s="10"/>
      <c r="B94" s="10"/>
      <c r="C94" s="125"/>
      <c r="D94" s="125"/>
      <c r="E94" s="125"/>
      <c r="F94" s="125"/>
      <c r="G94" s="125"/>
      <c r="H94" s="125"/>
      <c r="I94" s="45"/>
      <c r="J94" s="125"/>
      <c r="K94" s="56"/>
      <c r="L94" s="125"/>
      <c r="M94" s="125"/>
      <c r="N94" s="125"/>
      <c r="O94" s="125"/>
      <c r="P94" s="125"/>
      <c r="Q94" s="125"/>
      <c r="R94" s="125"/>
      <c r="S94" s="125"/>
      <c r="T94" s="125"/>
      <c r="U94" s="125"/>
      <c r="V94" s="125"/>
      <c r="W94" s="125"/>
      <c r="X94" s="125"/>
      <c r="Y94" s="125"/>
      <c r="Z94" s="125"/>
    </row>
    <row r="95" spans="1:27" ht="15.75" hidden="1" customHeight="1">
      <c r="A95" s="10"/>
      <c r="B95" s="10"/>
      <c r="C95" s="125"/>
      <c r="D95" s="125"/>
      <c r="E95" s="125"/>
      <c r="F95" s="125"/>
      <c r="G95" s="125"/>
      <c r="H95" s="125"/>
      <c r="I95" s="45"/>
      <c r="J95" s="125"/>
      <c r="K95" s="56"/>
      <c r="L95" s="125"/>
      <c r="M95" s="125"/>
      <c r="N95" s="125"/>
      <c r="O95" s="125"/>
      <c r="P95" s="125"/>
      <c r="Q95" s="125"/>
      <c r="R95" s="125"/>
      <c r="S95" s="125"/>
      <c r="T95" s="125"/>
      <c r="U95" s="125"/>
      <c r="V95" s="125"/>
      <c r="W95" s="125"/>
      <c r="X95" s="125"/>
      <c r="Y95" s="125"/>
      <c r="Z95" s="125"/>
    </row>
    <row r="96" spans="1:27" ht="15.75" hidden="1" customHeight="1">
      <c r="A96" s="10"/>
      <c r="B96" s="10"/>
      <c r="C96" s="125"/>
      <c r="D96" s="125"/>
      <c r="E96" s="125"/>
      <c r="F96" s="125"/>
      <c r="G96" s="125"/>
      <c r="H96" s="125"/>
      <c r="I96" s="45"/>
      <c r="J96" s="125"/>
      <c r="K96" s="56"/>
      <c r="L96" s="125"/>
      <c r="M96" s="125"/>
      <c r="N96" s="125"/>
      <c r="O96" s="125"/>
      <c r="P96" s="125"/>
      <c r="Q96" s="125"/>
      <c r="R96" s="125"/>
      <c r="S96" s="125"/>
      <c r="T96" s="125"/>
      <c r="U96" s="125"/>
      <c r="V96" s="125"/>
      <c r="W96" s="125"/>
      <c r="X96" s="125"/>
      <c r="Y96" s="125"/>
      <c r="Z96" s="125"/>
    </row>
    <row r="97" spans="1:26" ht="15.75" hidden="1" customHeight="1">
      <c r="A97" s="10"/>
      <c r="B97" s="10"/>
      <c r="C97" s="125"/>
      <c r="D97" s="125"/>
      <c r="E97" s="125"/>
      <c r="F97" s="125"/>
      <c r="G97" s="125"/>
      <c r="H97" s="125"/>
      <c r="I97" s="45"/>
      <c r="J97" s="125"/>
      <c r="K97" s="56"/>
      <c r="L97" s="125"/>
      <c r="M97" s="125"/>
      <c r="N97" s="125"/>
      <c r="O97" s="125"/>
      <c r="P97" s="125"/>
      <c r="Q97" s="125"/>
      <c r="R97" s="125"/>
      <c r="S97" s="125"/>
      <c r="T97" s="125"/>
      <c r="U97" s="125"/>
      <c r="V97" s="125"/>
      <c r="W97" s="125"/>
      <c r="X97" s="125"/>
      <c r="Y97" s="125"/>
      <c r="Z97" s="125"/>
    </row>
    <row r="98" spans="1:26" ht="15.75" hidden="1" customHeight="1">
      <c r="A98" s="10"/>
      <c r="B98" s="10"/>
      <c r="C98" s="125"/>
      <c r="D98" s="125"/>
      <c r="E98" s="125"/>
      <c r="F98" s="125"/>
      <c r="G98" s="125"/>
      <c r="H98" s="125"/>
      <c r="I98" s="45"/>
      <c r="J98" s="125"/>
      <c r="K98" s="56"/>
      <c r="L98" s="125"/>
      <c r="M98" s="125"/>
      <c r="N98" s="125"/>
      <c r="O98" s="125"/>
      <c r="P98" s="125"/>
      <c r="Q98" s="125"/>
      <c r="R98" s="125"/>
      <c r="S98" s="125"/>
      <c r="T98" s="125"/>
      <c r="U98" s="125"/>
      <c r="V98" s="125"/>
      <c r="W98" s="125"/>
      <c r="X98" s="125"/>
      <c r="Y98" s="125"/>
      <c r="Z98" s="125"/>
    </row>
    <row r="99" spans="1:26" ht="15.75" hidden="1" customHeight="1">
      <c r="A99" s="10"/>
      <c r="B99" s="10"/>
      <c r="C99" s="125"/>
      <c r="D99" s="125"/>
      <c r="E99" s="125"/>
      <c r="F99" s="125"/>
      <c r="G99" s="125"/>
      <c r="H99" s="125"/>
      <c r="I99" s="45"/>
      <c r="J99" s="125"/>
      <c r="K99" s="56"/>
      <c r="L99" s="125"/>
      <c r="M99" s="125"/>
      <c r="N99" s="125"/>
      <c r="O99" s="125"/>
      <c r="P99" s="125"/>
      <c r="Q99" s="125"/>
      <c r="R99" s="125"/>
      <c r="S99" s="125"/>
      <c r="T99" s="125"/>
      <c r="U99" s="125"/>
      <c r="V99" s="125"/>
      <c r="W99" s="125"/>
      <c r="X99" s="125"/>
      <c r="Y99" s="125"/>
      <c r="Z99" s="125"/>
    </row>
    <row r="100" spans="1:26" ht="15.75" hidden="1" customHeight="1">
      <c r="A100" s="10"/>
      <c r="B100" s="10"/>
      <c r="C100" s="125"/>
      <c r="D100" s="125"/>
      <c r="E100" s="125"/>
      <c r="F100" s="125"/>
      <c r="G100" s="125"/>
      <c r="H100" s="125"/>
      <c r="I100" s="45"/>
      <c r="J100" s="125"/>
      <c r="K100" s="56"/>
      <c r="L100" s="125"/>
      <c r="M100" s="125"/>
      <c r="N100" s="125"/>
      <c r="O100" s="125"/>
      <c r="P100" s="125"/>
      <c r="Q100" s="125"/>
      <c r="R100" s="125"/>
      <c r="S100" s="125"/>
      <c r="T100" s="125"/>
      <c r="U100" s="125"/>
      <c r="V100" s="125"/>
      <c r="W100" s="125"/>
      <c r="X100" s="125"/>
      <c r="Y100" s="125"/>
      <c r="Z100" s="125"/>
    </row>
    <row r="101" spans="1:26" ht="15.75" hidden="1" customHeight="1">
      <c r="A101" s="10"/>
      <c r="B101" s="10"/>
      <c r="C101" s="125"/>
      <c r="D101" s="125"/>
      <c r="E101" s="125"/>
      <c r="F101" s="125"/>
      <c r="G101" s="125"/>
      <c r="H101" s="125"/>
      <c r="I101" s="45"/>
      <c r="J101" s="125"/>
      <c r="K101" s="56"/>
      <c r="L101" s="125"/>
      <c r="M101" s="125"/>
      <c r="N101" s="125"/>
      <c r="O101" s="125"/>
      <c r="P101" s="125"/>
      <c r="Q101" s="125"/>
      <c r="R101" s="125"/>
      <c r="S101" s="125"/>
      <c r="T101" s="125"/>
      <c r="U101" s="125"/>
      <c r="V101" s="125"/>
      <c r="W101" s="125"/>
      <c r="X101" s="125"/>
      <c r="Y101" s="125"/>
      <c r="Z101" s="125"/>
    </row>
    <row r="102" spans="1:26" ht="15.75" hidden="1" customHeight="1">
      <c r="A102" s="10"/>
      <c r="B102" s="10"/>
      <c r="C102" s="125"/>
      <c r="D102" s="125"/>
      <c r="E102" s="125"/>
      <c r="F102" s="125"/>
      <c r="G102" s="125"/>
      <c r="H102" s="125"/>
      <c r="I102" s="45"/>
      <c r="J102" s="125"/>
      <c r="K102" s="56"/>
      <c r="L102" s="125"/>
      <c r="M102" s="125"/>
      <c r="N102" s="125"/>
      <c r="O102" s="125"/>
      <c r="P102" s="125"/>
      <c r="Q102" s="125"/>
      <c r="R102" s="125"/>
      <c r="S102" s="125"/>
      <c r="T102" s="125"/>
      <c r="U102" s="125"/>
      <c r="V102" s="125"/>
      <c r="W102" s="125"/>
      <c r="X102" s="125"/>
      <c r="Y102" s="125"/>
      <c r="Z102" s="125"/>
    </row>
    <row r="103" spans="1:26" ht="15.75" hidden="1" customHeight="1">
      <c r="A103" s="10"/>
      <c r="B103" s="10"/>
      <c r="C103" s="125"/>
      <c r="D103" s="125"/>
      <c r="E103" s="125"/>
      <c r="F103" s="125"/>
      <c r="G103" s="125"/>
      <c r="H103" s="125"/>
      <c r="I103" s="45"/>
      <c r="J103" s="125"/>
      <c r="K103" s="56"/>
      <c r="L103" s="125"/>
      <c r="M103" s="125"/>
      <c r="N103" s="125"/>
      <c r="O103" s="125"/>
      <c r="P103" s="125"/>
      <c r="Q103" s="125"/>
      <c r="R103" s="125"/>
      <c r="S103" s="125"/>
      <c r="T103" s="125"/>
      <c r="U103" s="125"/>
      <c r="V103" s="125"/>
      <c r="W103" s="125"/>
      <c r="X103" s="125"/>
      <c r="Y103" s="125"/>
      <c r="Z103" s="125"/>
    </row>
    <row r="104" spans="1:26" ht="15.75" hidden="1" customHeight="1">
      <c r="A104" s="10"/>
      <c r="B104" s="10"/>
      <c r="C104" s="125"/>
      <c r="D104" s="125"/>
      <c r="E104" s="125"/>
      <c r="F104" s="125"/>
      <c r="G104" s="125"/>
      <c r="H104" s="125"/>
      <c r="I104" s="45"/>
      <c r="J104" s="125"/>
      <c r="K104" s="56"/>
      <c r="L104" s="125"/>
      <c r="M104" s="125"/>
      <c r="N104" s="125"/>
      <c r="O104" s="125"/>
      <c r="P104" s="125"/>
      <c r="Q104" s="125"/>
      <c r="R104" s="125"/>
      <c r="S104" s="125"/>
      <c r="T104" s="125"/>
      <c r="U104" s="125"/>
      <c r="V104" s="125"/>
      <c r="W104" s="125"/>
      <c r="X104" s="125"/>
      <c r="Y104" s="125"/>
      <c r="Z104" s="125"/>
    </row>
    <row r="105" spans="1:26" ht="15.75" hidden="1" customHeight="1">
      <c r="A105" s="10"/>
      <c r="B105" s="10"/>
      <c r="C105" s="125"/>
      <c r="D105" s="125"/>
      <c r="E105" s="125"/>
      <c r="F105" s="125"/>
      <c r="G105" s="125"/>
      <c r="H105" s="125"/>
      <c r="I105" s="45"/>
      <c r="J105" s="125"/>
      <c r="K105" s="56"/>
      <c r="L105" s="125"/>
      <c r="M105" s="125"/>
      <c r="N105" s="125"/>
      <c r="O105" s="125"/>
      <c r="P105" s="125"/>
      <c r="Q105" s="125"/>
      <c r="R105" s="125"/>
      <c r="S105" s="125"/>
      <c r="T105" s="125"/>
      <c r="U105" s="125"/>
      <c r="V105" s="125"/>
      <c r="W105" s="125"/>
      <c r="X105" s="125"/>
      <c r="Y105" s="125"/>
      <c r="Z105" s="125"/>
    </row>
    <row r="106" spans="1:26" ht="15.75" hidden="1" customHeight="1">
      <c r="A106" s="10"/>
      <c r="B106" s="10"/>
      <c r="C106" s="125"/>
      <c r="D106" s="125"/>
      <c r="E106" s="125"/>
      <c r="F106" s="125"/>
      <c r="G106" s="125"/>
      <c r="H106" s="125"/>
      <c r="I106" s="45"/>
      <c r="J106" s="125"/>
      <c r="K106" s="56"/>
      <c r="L106" s="125"/>
      <c r="M106" s="125"/>
      <c r="N106" s="125"/>
      <c r="O106" s="125"/>
      <c r="P106" s="125"/>
      <c r="Q106" s="125"/>
      <c r="R106" s="125"/>
      <c r="S106" s="125"/>
      <c r="T106" s="125"/>
      <c r="U106" s="125"/>
      <c r="V106" s="125"/>
      <c r="W106" s="125"/>
      <c r="X106" s="125"/>
      <c r="Y106" s="125"/>
      <c r="Z106" s="125"/>
    </row>
    <row r="107" spans="1:26" ht="15.75" hidden="1" customHeight="1">
      <c r="A107" s="10"/>
      <c r="B107" s="10"/>
      <c r="C107" s="125"/>
      <c r="D107" s="125"/>
      <c r="E107" s="125"/>
      <c r="F107" s="125"/>
      <c r="G107" s="125"/>
      <c r="H107" s="125"/>
      <c r="I107" s="45"/>
      <c r="J107" s="125"/>
      <c r="K107" s="56"/>
      <c r="L107" s="125"/>
      <c r="M107" s="125"/>
      <c r="N107" s="125"/>
      <c r="O107" s="125"/>
      <c r="P107" s="125"/>
      <c r="Q107" s="125"/>
      <c r="R107" s="125"/>
      <c r="S107" s="125"/>
      <c r="T107" s="125"/>
      <c r="U107" s="125"/>
      <c r="V107" s="125"/>
      <c r="W107" s="125"/>
      <c r="X107" s="125"/>
      <c r="Y107" s="125"/>
      <c r="Z107" s="125"/>
    </row>
    <row r="108" spans="1:26" ht="20.100000000000001" customHeight="1">
      <c r="A108" s="10"/>
      <c r="B108" s="10"/>
      <c r="C108" s="125"/>
      <c r="D108" s="125"/>
      <c r="E108" s="125"/>
      <c r="F108" s="125"/>
      <c r="G108" s="125"/>
      <c r="H108" s="125"/>
      <c r="I108" s="45"/>
      <c r="J108" s="125"/>
      <c r="K108" s="56"/>
      <c r="L108" s="125"/>
      <c r="M108" s="125"/>
      <c r="N108" s="125"/>
      <c r="O108" s="125"/>
      <c r="P108" s="125"/>
      <c r="Q108" s="125"/>
      <c r="R108" s="125"/>
      <c r="S108" s="125"/>
      <c r="T108" s="125"/>
      <c r="U108" s="125"/>
      <c r="V108" s="125"/>
      <c r="W108" s="125"/>
      <c r="X108" s="125"/>
      <c r="Y108" s="125"/>
      <c r="Z108" s="125"/>
    </row>
    <row r="109" spans="1:26" ht="20.100000000000001" customHeight="1">
      <c r="A109" s="10"/>
      <c r="B109" s="10"/>
      <c r="C109" s="235" t="s">
        <v>74</v>
      </c>
      <c r="D109" s="236"/>
      <c r="E109" s="236"/>
      <c r="F109" s="236"/>
      <c r="G109" s="236"/>
      <c r="H109" s="237"/>
      <c r="Q109" s="57"/>
    </row>
    <row r="110" spans="1:26" ht="15" customHeight="1">
      <c r="A110" s="10"/>
      <c r="B110" s="10"/>
      <c r="C110" s="58"/>
      <c r="D110" s="59"/>
      <c r="E110" s="59"/>
      <c r="F110" s="59"/>
      <c r="G110" s="59"/>
      <c r="H110" s="59"/>
      <c r="I110" s="60"/>
      <c r="J110" s="23"/>
      <c r="K110" s="60"/>
      <c r="L110" s="23"/>
      <c r="M110" s="23"/>
      <c r="N110" s="23"/>
      <c r="O110" s="23"/>
      <c r="P110" s="23"/>
      <c r="Q110" s="61"/>
      <c r="R110" s="23"/>
      <c r="S110" s="23"/>
      <c r="T110" s="23"/>
      <c r="U110" s="23"/>
      <c r="V110" s="23"/>
      <c r="W110" s="23"/>
      <c r="X110" s="23"/>
      <c r="Y110" s="23"/>
      <c r="Z110" s="24"/>
    </row>
    <row r="111" spans="1:26" ht="30" customHeight="1">
      <c r="A111" s="10"/>
      <c r="B111" s="10"/>
      <c r="C111" s="58"/>
      <c r="D111" s="272" t="s">
        <v>106</v>
      </c>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8"/>
    </row>
    <row r="112" spans="1:26" ht="20.100000000000001" customHeight="1">
      <c r="A112" s="10"/>
      <c r="B112" s="10"/>
      <c r="C112" s="25"/>
      <c r="D112" s="26">
        <v>1</v>
      </c>
      <c r="E112" s="5" t="s">
        <v>75</v>
      </c>
      <c r="I112" s="238"/>
      <c r="J112" s="238"/>
      <c r="K112" s="238"/>
      <c r="L112" s="238"/>
      <c r="M112" s="238"/>
      <c r="N112" s="238"/>
      <c r="O112" s="238"/>
      <c r="P112" s="238"/>
      <c r="Q112" s="273"/>
      <c r="R112" s="238"/>
      <c r="S112" s="238"/>
      <c r="T112" s="238"/>
      <c r="U112" s="238"/>
      <c r="V112" s="238"/>
      <c r="W112" s="238"/>
      <c r="X112" s="238"/>
      <c r="Y112" s="238"/>
      <c r="Z112" s="28"/>
    </row>
    <row r="113" spans="1:26" ht="20.100000000000001" customHeight="1">
      <c r="A113" s="10"/>
      <c r="B113" s="10"/>
      <c r="C113" s="25"/>
      <c r="D113" s="26"/>
      <c r="E113" s="125"/>
      <c r="F113" s="125"/>
      <c r="G113" s="125"/>
      <c r="H113" s="125"/>
      <c r="I113" s="32"/>
      <c r="J113" s="127" t="s">
        <v>76</v>
      </c>
      <c r="K113" s="50"/>
      <c r="L113" s="126"/>
      <c r="M113" s="126"/>
      <c r="N113" s="126"/>
      <c r="O113" s="126"/>
      <c r="P113" s="126"/>
      <c r="Q113" s="62"/>
      <c r="R113" s="126"/>
      <c r="S113" s="126"/>
      <c r="T113" s="126"/>
      <c r="U113" s="126"/>
      <c r="V113" s="126"/>
      <c r="W113" s="126"/>
      <c r="X113" s="126"/>
      <c r="Y113" s="126"/>
      <c r="Z113" s="28"/>
    </row>
    <row r="114" spans="1:26" ht="20.100000000000001" customHeight="1">
      <c r="A114" s="10">
        <f>IF(AND(TRIM($I114)&lt;&gt;"", NOT(OR(IFERROR(SEARCH(" ",$I114),0)&gt;0, IFERROR(SEARCH("　",$I114),0)&gt;0))), 1001, 0)</f>
        <v>0</v>
      </c>
      <c r="B114" s="10"/>
      <c r="C114" s="25"/>
      <c r="D114" s="26">
        <f>D112+1</f>
        <v>2</v>
      </c>
      <c r="E114" s="5" t="s">
        <v>77</v>
      </c>
      <c r="I114" s="238"/>
      <c r="J114" s="238"/>
      <c r="K114" s="238"/>
      <c r="L114" s="238"/>
      <c r="M114" s="238"/>
      <c r="N114" s="238"/>
      <c r="O114" s="238"/>
      <c r="P114" s="238"/>
      <c r="Q114" s="238"/>
      <c r="R114" s="238"/>
      <c r="S114" s="238"/>
      <c r="T114" s="238"/>
      <c r="U114" s="238"/>
      <c r="V114" s="238"/>
      <c r="W114" s="238"/>
      <c r="X114" s="238"/>
      <c r="Y114" s="238"/>
      <c r="Z114" s="28"/>
    </row>
    <row r="115" spans="1:26" ht="20.100000000000001" customHeight="1">
      <c r="A115" s="10"/>
      <c r="B115" s="10"/>
      <c r="C115" s="25"/>
      <c r="D115" s="26"/>
      <c r="E115" s="125"/>
      <c r="F115" s="125"/>
      <c r="G115" s="125"/>
      <c r="H115" s="125"/>
      <c r="I115" s="32"/>
      <c r="J115" s="127" t="s">
        <v>56</v>
      </c>
      <c r="K115" s="127"/>
      <c r="L115" s="127"/>
      <c r="M115" s="127"/>
      <c r="N115" s="127"/>
      <c r="O115" s="127"/>
      <c r="P115" s="127"/>
      <c r="Q115" s="127"/>
      <c r="R115" s="127"/>
      <c r="S115" s="127"/>
      <c r="T115" s="127"/>
      <c r="U115" s="127"/>
      <c r="V115" s="127"/>
      <c r="W115" s="127"/>
      <c r="X115" s="127"/>
      <c r="Y115" s="127"/>
      <c r="Z115" s="28"/>
    </row>
    <row r="116" spans="1:26" ht="20.100000000000001" customHeight="1">
      <c r="A116" s="10">
        <f>IF(AND(TRIM($I116)&lt;&gt;"", NOT(OR(IFERROR(SEARCH(" ",$I116),0)&gt;0, IFERROR(SEARCH("　",$I116),0)&gt;0))), 1001, 0)</f>
        <v>0</v>
      </c>
      <c r="B116" s="10"/>
      <c r="C116" s="25"/>
      <c r="D116" s="26">
        <f>D114+1</f>
        <v>3</v>
      </c>
      <c r="E116" s="5" t="s">
        <v>78</v>
      </c>
      <c r="I116" s="238"/>
      <c r="J116" s="238"/>
      <c r="K116" s="238"/>
      <c r="L116" s="238"/>
      <c r="M116" s="238"/>
      <c r="N116" s="238"/>
      <c r="O116" s="238"/>
      <c r="P116" s="238"/>
      <c r="Q116" s="238"/>
      <c r="R116" s="238"/>
      <c r="S116" s="238"/>
      <c r="T116" s="238"/>
      <c r="U116" s="238"/>
      <c r="V116" s="238"/>
      <c r="W116" s="238"/>
      <c r="X116" s="238"/>
      <c r="Y116" s="238"/>
      <c r="Z116" s="28"/>
    </row>
    <row r="117" spans="1:26" ht="20.100000000000001" customHeight="1">
      <c r="A117" s="10"/>
      <c r="B117" s="10"/>
      <c r="C117" s="25"/>
      <c r="D117" s="125"/>
      <c r="E117" s="125"/>
      <c r="F117" s="125"/>
      <c r="G117" s="125"/>
      <c r="H117" s="125"/>
      <c r="I117" s="32"/>
      <c r="J117" s="127" t="s">
        <v>58</v>
      </c>
      <c r="K117" s="127"/>
      <c r="L117" s="127"/>
      <c r="M117" s="127"/>
      <c r="N117" s="127"/>
      <c r="O117" s="127"/>
      <c r="P117" s="127"/>
      <c r="Q117" s="127"/>
      <c r="R117" s="127"/>
      <c r="S117" s="127"/>
      <c r="T117" s="127"/>
      <c r="U117" s="127"/>
      <c r="V117" s="127"/>
      <c r="W117" s="127"/>
      <c r="X117" s="127"/>
      <c r="Y117" s="127"/>
      <c r="Z117" s="28"/>
    </row>
    <row r="118" spans="1:26" ht="20.100000000000001" customHeight="1">
      <c r="A118" s="10"/>
      <c r="B118" s="10"/>
      <c r="C118" s="25"/>
      <c r="D118" s="26">
        <f>D116+1</f>
        <v>4</v>
      </c>
      <c r="E118" s="5" t="s">
        <v>48</v>
      </c>
      <c r="I118" s="266"/>
      <c r="J118" s="267"/>
      <c r="K118" s="267"/>
      <c r="L118" s="267"/>
      <c r="M118" s="267"/>
      <c r="N118" s="125"/>
      <c r="O118" s="125"/>
      <c r="P118" s="125"/>
      <c r="Q118" s="125"/>
      <c r="R118" s="125"/>
      <c r="S118" s="125"/>
      <c r="T118" s="125"/>
      <c r="U118" s="125"/>
      <c r="V118" s="125"/>
      <c r="W118" s="125"/>
      <c r="X118" s="125"/>
      <c r="Y118" s="125"/>
      <c r="Z118" s="28"/>
    </row>
    <row r="119" spans="1:26" ht="20.100000000000001" customHeight="1">
      <c r="A119" s="10"/>
      <c r="B119" s="10"/>
      <c r="C119" s="25"/>
      <c r="D119" s="26"/>
      <c r="E119" s="125"/>
      <c r="F119" s="125"/>
      <c r="G119" s="125"/>
      <c r="H119" s="125"/>
      <c r="I119" s="27"/>
      <c r="J119" s="127" t="s">
        <v>117</v>
      </c>
      <c r="K119" s="126"/>
      <c r="L119" s="126"/>
      <c r="M119" s="126"/>
      <c r="N119" s="126"/>
      <c r="O119" s="126"/>
      <c r="P119" s="126"/>
      <c r="Q119" s="126"/>
      <c r="R119" s="126"/>
      <c r="S119" s="126"/>
      <c r="T119" s="126"/>
      <c r="U119" s="126"/>
      <c r="V119" s="126"/>
      <c r="W119" s="126"/>
      <c r="X119" s="126"/>
      <c r="Y119" s="126"/>
      <c r="Z119" s="28"/>
    </row>
    <row r="120" spans="1:26" ht="20.100000000000001" customHeight="1">
      <c r="A120" s="10">
        <f>IF(AND(TRIM($I120)&lt;&gt;"", AND(OR(ISERROR(FIND("@"&amp;LEFT($I120,3)&amp;"@", 都道府県3))=FALSE, ISERROR(FIND("@"&amp;LEFT($I120,4)&amp;"@",都道府県4))=FALSE))=FALSE), 1001, 0)</f>
        <v>0</v>
      </c>
      <c r="B120" s="10"/>
      <c r="C120" s="25"/>
      <c r="D120" s="26">
        <f>D118+1</f>
        <v>5</v>
      </c>
      <c r="E120" s="5" t="s">
        <v>49</v>
      </c>
      <c r="I120" s="268"/>
      <c r="J120" s="268"/>
      <c r="K120" s="268"/>
      <c r="L120" s="268"/>
      <c r="M120" s="268"/>
      <c r="N120" s="268"/>
      <c r="O120" s="268"/>
      <c r="P120" s="268"/>
      <c r="Q120" s="269"/>
      <c r="R120" s="268"/>
      <c r="S120" s="268"/>
      <c r="T120" s="268"/>
      <c r="U120" s="268"/>
      <c r="V120" s="268"/>
      <c r="W120" s="268"/>
      <c r="X120" s="268"/>
      <c r="Y120" s="268"/>
      <c r="Z120" s="28"/>
    </row>
    <row r="121" spans="1:26" ht="20.100000000000001" customHeight="1">
      <c r="A121" s="10"/>
      <c r="B121" s="10"/>
      <c r="C121" s="25"/>
      <c r="D121" s="26"/>
      <c r="E121" s="125"/>
      <c r="F121" s="125"/>
      <c r="G121" s="125"/>
      <c r="H121" s="125"/>
      <c r="I121" s="27"/>
      <c r="J121" s="127" t="s">
        <v>79</v>
      </c>
      <c r="K121" s="126"/>
      <c r="L121" s="126"/>
      <c r="M121" s="126"/>
      <c r="N121" s="126"/>
      <c r="O121" s="126"/>
      <c r="P121" s="126"/>
      <c r="Q121" s="126"/>
      <c r="R121" s="126"/>
      <c r="S121" s="126"/>
      <c r="T121" s="126"/>
      <c r="U121" s="126"/>
      <c r="V121" s="126"/>
      <c r="W121" s="126"/>
      <c r="X121" s="126"/>
      <c r="Y121" s="126"/>
      <c r="Z121" s="28"/>
    </row>
    <row r="122" spans="1:26" ht="20.100000000000001" customHeight="1">
      <c r="A122" s="10">
        <f>IF(AND(TRIM($I122)&lt;&gt;"", NOT(AND(ISNUMBER(VALUE(SUBSTITUTE($I122,"-",""))), IFERROR(SEARCH("-",$I122),0)&gt;0))), 1001, 0)</f>
        <v>0</v>
      </c>
      <c r="B122" s="10"/>
      <c r="C122" s="25"/>
      <c r="D122" s="26">
        <f>D120+1</f>
        <v>6</v>
      </c>
      <c r="E122" s="5" t="s">
        <v>59</v>
      </c>
      <c r="I122" s="238"/>
      <c r="J122" s="238"/>
      <c r="K122" s="238"/>
      <c r="L122" s="238"/>
      <c r="M122" s="238"/>
      <c r="O122" s="33" t="s">
        <v>60</v>
      </c>
      <c r="P122" s="124"/>
      <c r="Q122" s="5" t="s">
        <v>61</v>
      </c>
      <c r="Y122" s="126"/>
      <c r="Z122" s="28"/>
    </row>
    <row r="123" spans="1:26" ht="20.100000000000001" customHeight="1">
      <c r="A123" s="10"/>
      <c r="B123" s="10"/>
      <c r="C123" s="29"/>
      <c r="D123" s="125"/>
      <c r="E123" s="125"/>
      <c r="F123" s="125"/>
      <c r="G123" s="125"/>
      <c r="H123" s="125"/>
      <c r="I123" s="27"/>
      <c r="J123" s="127" t="s">
        <v>80</v>
      </c>
      <c r="K123" s="126"/>
      <c r="L123" s="126"/>
      <c r="M123" s="126"/>
      <c r="N123" s="126"/>
      <c r="O123" s="126"/>
      <c r="P123" s="126"/>
      <c r="Q123" s="126"/>
      <c r="R123" s="126"/>
      <c r="S123" s="126"/>
      <c r="T123" s="126"/>
      <c r="U123" s="126"/>
      <c r="V123" s="126"/>
      <c r="W123" s="126"/>
      <c r="X123" s="126"/>
      <c r="Y123" s="126"/>
      <c r="Z123" s="28"/>
    </row>
    <row r="124" spans="1:26" ht="20.100000000000001" customHeight="1">
      <c r="A124" s="10">
        <f>IF(AND(TRIM($I124)&lt;&gt;"", NOT(AND(ISNUMBER(VALUE(SUBSTITUTE($I124,"-",""))), IFERROR(SEARCH("-",$I124),0)&gt;0))), 1001, 0)</f>
        <v>0</v>
      </c>
      <c r="B124" s="10"/>
      <c r="C124" s="25"/>
      <c r="D124" s="26">
        <f>D122+1</f>
        <v>7</v>
      </c>
      <c r="E124" s="5" t="s">
        <v>63</v>
      </c>
      <c r="I124" s="238"/>
      <c r="J124" s="238"/>
      <c r="K124" s="238"/>
      <c r="L124" s="238"/>
      <c r="M124" s="238"/>
      <c r="N124" s="126"/>
      <c r="O124" s="126"/>
      <c r="P124" s="126"/>
      <c r="Q124" s="126"/>
      <c r="R124" s="126"/>
      <c r="S124" s="126"/>
      <c r="T124" s="126"/>
      <c r="U124" s="126"/>
      <c r="V124" s="126"/>
      <c r="W124" s="126"/>
      <c r="X124" s="126"/>
      <c r="Y124" s="126"/>
      <c r="Z124" s="28"/>
    </row>
    <row r="125" spans="1:26" ht="20.100000000000001" customHeight="1">
      <c r="A125" s="10"/>
      <c r="B125" s="10"/>
      <c r="C125" s="29"/>
      <c r="D125" s="125"/>
      <c r="E125" s="125"/>
      <c r="F125" s="125"/>
      <c r="G125" s="125"/>
      <c r="H125" s="125"/>
      <c r="I125" s="27"/>
      <c r="J125" s="127" t="s">
        <v>80</v>
      </c>
      <c r="K125" s="126"/>
      <c r="L125" s="126"/>
      <c r="M125" s="126"/>
      <c r="N125" s="126"/>
      <c r="O125" s="126"/>
      <c r="P125" s="126"/>
      <c r="Q125" s="126"/>
      <c r="R125" s="126"/>
      <c r="S125" s="126"/>
      <c r="T125" s="126"/>
      <c r="U125" s="126"/>
      <c r="V125" s="126"/>
      <c r="W125" s="126"/>
      <c r="X125" s="126"/>
      <c r="Y125" s="126"/>
      <c r="Z125" s="28"/>
    </row>
    <row r="126" spans="1:26" ht="20.100000000000001" customHeight="1">
      <c r="A126" s="10">
        <f>IF(AND(TRIM($I126)&lt;&gt;"", NOT(IFERROR(SEARCH("@",$I126),0)&gt;0)), 1001, 0)</f>
        <v>0</v>
      </c>
      <c r="B126" s="10"/>
      <c r="C126" s="25"/>
      <c r="D126" s="26">
        <f>D124+1</f>
        <v>8</v>
      </c>
      <c r="E126" s="5" t="s">
        <v>64</v>
      </c>
      <c r="I126" s="238"/>
      <c r="J126" s="238"/>
      <c r="K126" s="238"/>
      <c r="L126" s="238"/>
      <c r="M126" s="238"/>
      <c r="N126" s="238"/>
      <c r="O126" s="238"/>
      <c r="P126" s="238"/>
      <c r="Q126" s="185"/>
      <c r="R126" s="238"/>
      <c r="S126" s="238"/>
      <c r="T126" s="238"/>
      <c r="U126" s="238"/>
      <c r="V126" s="238"/>
      <c r="W126" s="238"/>
      <c r="X126" s="238"/>
      <c r="Y126" s="238"/>
      <c r="Z126" s="28"/>
    </row>
    <row r="127" spans="1:26" ht="20.100000000000001" customHeight="1">
      <c r="A127" s="10"/>
      <c r="B127" s="10"/>
      <c r="C127" s="29"/>
      <c r="D127" s="125"/>
      <c r="E127" s="125"/>
      <c r="F127" s="125"/>
      <c r="G127" s="125"/>
      <c r="H127" s="125"/>
      <c r="I127" s="27"/>
      <c r="J127" s="34" t="s">
        <v>115</v>
      </c>
      <c r="K127" s="50"/>
      <c r="L127" s="126"/>
      <c r="M127" s="126"/>
      <c r="N127" s="126"/>
      <c r="O127" s="126"/>
      <c r="P127" s="126"/>
      <c r="Q127" s="51"/>
      <c r="R127" s="126"/>
      <c r="S127" s="126"/>
      <c r="T127" s="126"/>
      <c r="U127" s="126"/>
      <c r="V127" s="126"/>
      <c r="W127" s="126"/>
      <c r="X127" s="126"/>
      <c r="Y127" s="126"/>
      <c r="Z127" s="28"/>
    </row>
    <row r="128" spans="1:26" ht="20.100000000000001" customHeight="1">
      <c r="A128" s="10"/>
      <c r="B128" s="10"/>
      <c r="C128" s="40"/>
      <c r="D128" s="41"/>
      <c r="E128" s="41"/>
      <c r="F128" s="41"/>
      <c r="G128" s="41"/>
      <c r="H128" s="41"/>
      <c r="I128" s="43"/>
      <c r="J128" s="42"/>
      <c r="K128" s="43"/>
      <c r="L128" s="42"/>
      <c r="M128" s="42"/>
      <c r="N128" s="42"/>
      <c r="O128" s="42"/>
      <c r="P128" s="42"/>
      <c r="Q128" s="63"/>
      <c r="R128" s="42"/>
      <c r="S128" s="42"/>
      <c r="T128" s="42"/>
      <c r="U128" s="42"/>
      <c r="V128" s="42"/>
      <c r="W128" s="42"/>
      <c r="X128" s="42"/>
      <c r="Y128" s="42"/>
      <c r="Z128" s="44"/>
    </row>
    <row r="129" spans="1:26" ht="20.100000000000001" customHeight="1">
      <c r="A129" s="10"/>
      <c r="B129" s="10"/>
      <c r="C129" s="125"/>
      <c r="D129" s="125"/>
      <c r="E129" s="125"/>
      <c r="F129" s="125"/>
      <c r="G129" s="125"/>
      <c r="H129" s="125"/>
      <c r="I129" s="46"/>
      <c r="J129" s="46"/>
      <c r="K129" s="46"/>
      <c r="L129" s="46"/>
      <c r="M129" s="46"/>
      <c r="N129" s="46"/>
      <c r="O129" s="46"/>
      <c r="P129" s="46"/>
      <c r="Q129" s="64"/>
      <c r="R129" s="46"/>
      <c r="S129" s="46"/>
      <c r="T129" s="46"/>
      <c r="U129" s="46"/>
      <c r="V129" s="46"/>
      <c r="W129" s="46"/>
      <c r="X129" s="46"/>
      <c r="Y129" s="46"/>
      <c r="Z129" s="125"/>
    </row>
    <row r="130" spans="1:26" ht="15.75" hidden="1" customHeight="1">
      <c r="A130" s="10"/>
      <c r="B130" s="10"/>
      <c r="C130" s="125"/>
      <c r="D130" s="125"/>
      <c r="E130" s="125"/>
      <c r="F130" s="125"/>
      <c r="G130" s="125"/>
      <c r="H130" s="125"/>
      <c r="I130" s="46"/>
      <c r="J130" s="46"/>
      <c r="K130" s="46"/>
      <c r="L130" s="46"/>
      <c r="M130" s="46"/>
      <c r="N130" s="46"/>
      <c r="O130" s="46"/>
      <c r="P130" s="46"/>
      <c r="Q130" s="64"/>
      <c r="R130" s="46"/>
      <c r="S130" s="46"/>
      <c r="T130" s="46"/>
      <c r="U130" s="46"/>
      <c r="V130" s="46"/>
      <c r="W130" s="46"/>
      <c r="X130" s="46"/>
      <c r="Y130" s="46"/>
      <c r="Z130" s="125"/>
    </row>
    <row r="131" spans="1:26" ht="15.75" hidden="1" customHeight="1">
      <c r="A131" s="10"/>
      <c r="B131" s="10"/>
      <c r="C131" s="125"/>
      <c r="D131" s="125"/>
      <c r="E131" s="125"/>
      <c r="F131" s="125"/>
      <c r="G131" s="125"/>
      <c r="H131" s="125"/>
      <c r="I131" s="46"/>
      <c r="J131" s="46"/>
      <c r="K131" s="46"/>
      <c r="L131" s="46"/>
      <c r="M131" s="46"/>
      <c r="N131" s="46"/>
      <c r="O131" s="46"/>
      <c r="P131" s="46"/>
      <c r="Q131" s="64"/>
      <c r="R131" s="46"/>
      <c r="S131" s="46"/>
      <c r="T131" s="46"/>
      <c r="U131" s="46"/>
      <c r="V131" s="46"/>
      <c r="W131" s="46"/>
      <c r="X131" s="46"/>
      <c r="Y131" s="46"/>
      <c r="Z131" s="125"/>
    </row>
    <row r="132" spans="1:26" ht="15.75" hidden="1" customHeight="1">
      <c r="A132" s="10"/>
      <c r="B132" s="10"/>
      <c r="C132" s="125"/>
      <c r="D132" s="125"/>
      <c r="E132" s="125"/>
      <c r="F132" s="125"/>
      <c r="G132" s="125"/>
      <c r="H132" s="125"/>
      <c r="I132" s="46"/>
      <c r="J132" s="46"/>
      <c r="K132" s="46"/>
      <c r="L132" s="46"/>
      <c r="M132" s="46"/>
      <c r="N132" s="46"/>
      <c r="O132" s="46"/>
      <c r="P132" s="46"/>
      <c r="Q132" s="64"/>
      <c r="R132" s="46"/>
      <c r="S132" s="46"/>
      <c r="T132" s="46"/>
      <c r="U132" s="46"/>
      <c r="V132" s="46"/>
      <c r="W132" s="46"/>
      <c r="X132" s="46"/>
      <c r="Y132" s="46"/>
      <c r="Z132" s="125"/>
    </row>
    <row r="133" spans="1:26" ht="15.75" hidden="1" customHeight="1">
      <c r="A133" s="10"/>
      <c r="B133" s="10"/>
      <c r="C133" s="125"/>
      <c r="D133" s="125"/>
      <c r="E133" s="125"/>
      <c r="F133" s="125"/>
      <c r="G133" s="125"/>
      <c r="H133" s="125"/>
      <c r="I133" s="46"/>
      <c r="J133" s="46"/>
      <c r="K133" s="46"/>
      <c r="L133" s="46"/>
      <c r="M133" s="46"/>
      <c r="N133" s="46"/>
      <c r="O133" s="46"/>
      <c r="P133" s="46"/>
      <c r="Q133" s="64"/>
      <c r="R133" s="46"/>
      <c r="S133" s="46"/>
      <c r="T133" s="46"/>
      <c r="U133" s="46"/>
      <c r="V133" s="46"/>
      <c r="W133" s="46"/>
      <c r="X133" s="46"/>
      <c r="Y133" s="46"/>
      <c r="Z133" s="125"/>
    </row>
    <row r="134" spans="1:26" ht="15.75" hidden="1" customHeight="1">
      <c r="A134" s="10"/>
      <c r="B134" s="10"/>
      <c r="C134" s="125"/>
      <c r="D134" s="125"/>
      <c r="E134" s="125"/>
      <c r="F134" s="125"/>
      <c r="G134" s="125"/>
      <c r="H134" s="125"/>
      <c r="I134" s="46"/>
      <c r="J134" s="46"/>
      <c r="K134" s="46"/>
      <c r="L134" s="46"/>
      <c r="M134" s="46"/>
      <c r="N134" s="46"/>
      <c r="O134" s="46"/>
      <c r="P134" s="46"/>
      <c r="Q134" s="64"/>
      <c r="R134" s="46"/>
      <c r="S134" s="46"/>
      <c r="T134" s="46"/>
      <c r="U134" s="46"/>
      <c r="V134" s="46"/>
      <c r="W134" s="46"/>
      <c r="X134" s="46"/>
      <c r="Y134" s="46"/>
      <c r="Z134" s="125"/>
    </row>
    <row r="135" spans="1:26" ht="15.75" hidden="1" customHeight="1">
      <c r="A135" s="10"/>
      <c r="B135" s="10"/>
      <c r="C135" s="125"/>
      <c r="D135" s="125"/>
      <c r="E135" s="125"/>
      <c r="F135" s="125"/>
      <c r="G135" s="125"/>
      <c r="H135" s="125"/>
      <c r="I135" s="46"/>
      <c r="J135" s="46"/>
      <c r="K135" s="46"/>
      <c r="L135" s="46"/>
      <c r="M135" s="46"/>
      <c r="N135" s="46"/>
      <c r="O135" s="46"/>
      <c r="P135" s="46"/>
      <c r="Q135" s="64"/>
      <c r="R135" s="46"/>
      <c r="S135" s="46"/>
      <c r="T135" s="46"/>
      <c r="U135" s="46"/>
      <c r="V135" s="46"/>
      <c r="W135" s="46"/>
      <c r="X135" s="46"/>
      <c r="Y135" s="46"/>
      <c r="Z135" s="125"/>
    </row>
    <row r="136" spans="1:26" ht="15.75" hidden="1" customHeight="1">
      <c r="A136" s="10"/>
      <c r="B136" s="10"/>
      <c r="C136" s="125"/>
      <c r="D136" s="125"/>
      <c r="E136" s="125"/>
      <c r="F136" s="125"/>
      <c r="G136" s="125"/>
      <c r="H136" s="125"/>
      <c r="I136" s="46"/>
      <c r="J136" s="46"/>
      <c r="K136" s="46"/>
      <c r="L136" s="46"/>
      <c r="M136" s="46"/>
      <c r="N136" s="46"/>
      <c r="O136" s="46"/>
      <c r="P136" s="46"/>
      <c r="Q136" s="64"/>
      <c r="R136" s="46"/>
      <c r="S136" s="46"/>
      <c r="T136" s="46"/>
      <c r="U136" s="46"/>
      <c r="V136" s="46"/>
      <c r="W136" s="46"/>
      <c r="X136" s="46"/>
      <c r="Y136" s="46"/>
      <c r="Z136" s="125"/>
    </row>
    <row r="137" spans="1:26" ht="15.75" hidden="1" customHeight="1">
      <c r="A137" s="10"/>
      <c r="B137" s="10"/>
      <c r="C137" s="125"/>
      <c r="D137" s="125"/>
      <c r="E137" s="125"/>
      <c r="F137" s="125"/>
      <c r="G137" s="125"/>
      <c r="H137" s="125"/>
      <c r="I137" s="46"/>
      <c r="J137" s="46"/>
      <c r="K137" s="46"/>
      <c r="L137" s="46"/>
      <c r="M137" s="46"/>
      <c r="N137" s="46"/>
      <c r="O137" s="46"/>
      <c r="P137" s="46"/>
      <c r="Q137" s="64"/>
      <c r="R137" s="46"/>
      <c r="S137" s="46"/>
      <c r="T137" s="46"/>
      <c r="U137" s="46"/>
      <c r="V137" s="46"/>
      <c r="W137" s="46"/>
      <c r="X137" s="46"/>
      <c r="Y137" s="46"/>
      <c r="Z137" s="125"/>
    </row>
    <row r="138" spans="1:26" ht="15.75" hidden="1" customHeight="1">
      <c r="A138" s="10"/>
      <c r="B138" s="10"/>
      <c r="C138" s="125"/>
      <c r="D138" s="125"/>
      <c r="E138" s="125"/>
      <c r="F138" s="125"/>
      <c r="G138" s="125"/>
      <c r="H138" s="125"/>
      <c r="I138" s="46"/>
      <c r="J138" s="46"/>
      <c r="K138" s="46"/>
      <c r="L138" s="46"/>
      <c r="M138" s="46"/>
      <c r="N138" s="46"/>
      <c r="O138" s="46"/>
      <c r="P138" s="46"/>
      <c r="Q138" s="64"/>
      <c r="R138" s="46"/>
      <c r="S138" s="46"/>
      <c r="T138" s="46"/>
      <c r="U138" s="46"/>
      <c r="V138" s="46"/>
      <c r="W138" s="46"/>
      <c r="X138" s="46"/>
      <c r="Y138" s="46"/>
      <c r="Z138" s="125"/>
    </row>
    <row r="139" spans="1:26" ht="15.75" hidden="1" customHeight="1">
      <c r="A139" s="10"/>
      <c r="B139" s="10"/>
      <c r="C139" s="125"/>
      <c r="D139" s="125"/>
      <c r="E139" s="125"/>
      <c r="F139" s="125"/>
      <c r="G139" s="125"/>
      <c r="H139" s="125"/>
      <c r="I139" s="46"/>
      <c r="J139" s="46"/>
      <c r="K139" s="46"/>
      <c r="L139" s="46"/>
      <c r="M139" s="46"/>
      <c r="N139" s="46"/>
      <c r="O139" s="46"/>
      <c r="P139" s="46"/>
      <c r="Q139" s="64"/>
      <c r="R139" s="46"/>
      <c r="S139" s="46"/>
      <c r="T139" s="46"/>
      <c r="U139" s="46"/>
      <c r="V139" s="46"/>
      <c r="W139" s="46"/>
      <c r="X139" s="46"/>
      <c r="Y139" s="46"/>
      <c r="Z139" s="125"/>
    </row>
    <row r="140" spans="1:26" ht="15.75" hidden="1" customHeight="1">
      <c r="A140" s="10"/>
      <c r="B140" s="10"/>
      <c r="C140" s="125"/>
      <c r="D140" s="125"/>
      <c r="E140" s="125"/>
      <c r="F140" s="125"/>
      <c r="G140" s="125"/>
      <c r="H140" s="125"/>
      <c r="I140" s="46"/>
      <c r="J140" s="46"/>
      <c r="K140" s="46"/>
      <c r="L140" s="46"/>
      <c r="M140" s="46"/>
      <c r="N140" s="46"/>
      <c r="O140" s="46"/>
      <c r="P140" s="46"/>
      <c r="Q140" s="64"/>
      <c r="R140" s="46"/>
      <c r="S140" s="46"/>
      <c r="T140" s="46"/>
      <c r="U140" s="46"/>
      <c r="V140" s="46"/>
      <c r="W140" s="46"/>
      <c r="X140" s="46"/>
      <c r="Y140" s="46"/>
      <c r="Z140" s="125"/>
    </row>
    <row r="141" spans="1:26" ht="15.75" hidden="1" customHeight="1">
      <c r="A141" s="10"/>
      <c r="B141" s="10"/>
      <c r="C141" s="125"/>
      <c r="D141" s="125"/>
      <c r="E141" s="125"/>
      <c r="F141" s="125"/>
      <c r="G141" s="125"/>
      <c r="H141" s="125"/>
      <c r="I141" s="46"/>
      <c r="J141" s="46"/>
      <c r="K141" s="46"/>
      <c r="L141" s="46"/>
      <c r="M141" s="46"/>
      <c r="N141" s="46"/>
      <c r="O141" s="46"/>
      <c r="P141" s="46"/>
      <c r="Q141" s="64"/>
      <c r="R141" s="46"/>
      <c r="S141" s="46"/>
      <c r="T141" s="46"/>
      <c r="U141" s="46"/>
      <c r="V141" s="46"/>
      <c r="W141" s="46"/>
      <c r="X141" s="46"/>
      <c r="Y141" s="46"/>
      <c r="Z141" s="125"/>
    </row>
    <row r="142" spans="1:26" ht="15.75" hidden="1" customHeight="1">
      <c r="A142" s="10"/>
      <c r="B142" s="10"/>
      <c r="C142" s="125"/>
      <c r="D142" s="125"/>
      <c r="E142" s="125"/>
      <c r="F142" s="125"/>
      <c r="G142" s="125"/>
      <c r="H142" s="125"/>
      <c r="I142" s="46"/>
      <c r="J142" s="46"/>
      <c r="K142" s="46"/>
      <c r="L142" s="46"/>
      <c r="M142" s="46"/>
      <c r="N142" s="46"/>
      <c r="O142" s="46"/>
      <c r="P142" s="46"/>
      <c r="Q142" s="64"/>
      <c r="R142" s="46"/>
      <c r="S142" s="46"/>
      <c r="T142" s="46"/>
      <c r="U142" s="46"/>
      <c r="V142" s="46"/>
      <c r="W142" s="46"/>
      <c r="X142" s="46"/>
      <c r="Y142" s="46"/>
      <c r="Z142" s="125"/>
    </row>
    <row r="143" spans="1:26" ht="15.75" hidden="1" customHeight="1">
      <c r="A143" s="10"/>
      <c r="B143" s="10"/>
      <c r="C143" s="125"/>
      <c r="D143" s="125"/>
      <c r="E143" s="125"/>
      <c r="F143" s="125"/>
      <c r="G143" s="125"/>
      <c r="H143" s="125"/>
      <c r="I143" s="46"/>
      <c r="J143" s="46"/>
      <c r="K143" s="46"/>
      <c r="L143" s="46"/>
      <c r="M143" s="46"/>
      <c r="N143" s="46"/>
      <c r="O143" s="46"/>
      <c r="P143" s="46"/>
      <c r="Q143" s="64"/>
      <c r="R143" s="46"/>
      <c r="S143" s="46"/>
      <c r="T143" s="46"/>
      <c r="U143" s="46"/>
      <c r="V143" s="46"/>
      <c r="W143" s="46"/>
      <c r="X143" s="46"/>
      <c r="Y143" s="46"/>
      <c r="Z143" s="125"/>
    </row>
    <row r="144" spans="1:26" ht="15.75" hidden="1" customHeight="1">
      <c r="A144" s="10"/>
      <c r="B144" s="10"/>
      <c r="C144" s="125"/>
      <c r="D144" s="125"/>
      <c r="E144" s="125"/>
      <c r="F144" s="125"/>
      <c r="G144" s="125"/>
      <c r="H144" s="125"/>
      <c r="I144" s="46"/>
      <c r="J144" s="46"/>
      <c r="K144" s="46"/>
      <c r="L144" s="46"/>
      <c r="M144" s="46"/>
      <c r="N144" s="46"/>
      <c r="O144" s="46"/>
      <c r="P144" s="46"/>
      <c r="Q144" s="64"/>
      <c r="R144" s="46"/>
      <c r="S144" s="46"/>
      <c r="T144" s="46"/>
      <c r="U144" s="46"/>
      <c r="V144" s="46"/>
      <c r="W144" s="46"/>
      <c r="X144" s="46"/>
      <c r="Y144" s="46"/>
      <c r="Z144" s="125"/>
    </row>
    <row r="145" spans="1:26" ht="15.75" hidden="1" customHeight="1">
      <c r="A145" s="10"/>
      <c r="B145" s="10"/>
      <c r="C145" s="125"/>
      <c r="D145" s="125"/>
      <c r="E145" s="125"/>
      <c r="F145" s="125"/>
      <c r="G145" s="125"/>
      <c r="H145" s="125"/>
      <c r="I145" s="46"/>
      <c r="J145" s="46"/>
      <c r="K145" s="46"/>
      <c r="L145" s="46"/>
      <c r="M145" s="46"/>
      <c r="N145" s="46"/>
      <c r="O145" s="46"/>
      <c r="P145" s="46"/>
      <c r="Q145" s="64"/>
      <c r="R145" s="46"/>
      <c r="S145" s="46"/>
      <c r="T145" s="46"/>
      <c r="U145" s="46"/>
      <c r="V145" s="46"/>
      <c r="W145" s="46"/>
      <c r="X145" s="46"/>
      <c r="Y145" s="46"/>
      <c r="Z145" s="125"/>
    </row>
    <row r="146" spans="1:26" ht="15.75" hidden="1" customHeight="1">
      <c r="A146" s="10"/>
      <c r="B146" s="10"/>
      <c r="C146" s="125"/>
      <c r="D146" s="125"/>
      <c r="E146" s="125"/>
      <c r="F146" s="125"/>
      <c r="G146" s="125"/>
      <c r="H146" s="125"/>
      <c r="I146" s="46"/>
      <c r="J146" s="46"/>
      <c r="K146" s="46"/>
      <c r="L146" s="46"/>
      <c r="M146" s="46"/>
      <c r="N146" s="46"/>
      <c r="O146" s="46"/>
      <c r="P146" s="46"/>
      <c r="Q146" s="64"/>
      <c r="R146" s="46"/>
      <c r="S146" s="46"/>
      <c r="T146" s="46"/>
      <c r="U146" s="46"/>
      <c r="V146" s="46"/>
      <c r="W146" s="46"/>
      <c r="X146" s="46"/>
      <c r="Y146" s="46"/>
      <c r="Z146" s="125"/>
    </row>
    <row r="147" spans="1:26" ht="15.75" hidden="1" customHeight="1">
      <c r="A147" s="10"/>
      <c r="B147" s="10"/>
      <c r="C147" s="125"/>
      <c r="D147" s="125"/>
      <c r="E147" s="125"/>
      <c r="F147" s="125"/>
      <c r="G147" s="125"/>
      <c r="H147" s="125"/>
      <c r="I147" s="46"/>
      <c r="J147" s="46"/>
      <c r="K147" s="46"/>
      <c r="L147" s="46"/>
      <c r="M147" s="46"/>
      <c r="N147" s="46"/>
      <c r="O147" s="46"/>
      <c r="P147" s="46"/>
      <c r="Q147" s="64"/>
      <c r="R147" s="46"/>
      <c r="S147" s="46"/>
      <c r="T147" s="46"/>
      <c r="U147" s="46"/>
      <c r="V147" s="46"/>
      <c r="W147" s="46"/>
      <c r="X147" s="46"/>
      <c r="Y147" s="46"/>
      <c r="Z147" s="125"/>
    </row>
    <row r="148" spans="1:26" ht="15.75" hidden="1" customHeight="1">
      <c r="A148" s="10"/>
      <c r="B148" s="10"/>
      <c r="C148" s="125"/>
      <c r="D148" s="125"/>
      <c r="E148" s="125"/>
      <c r="F148" s="125"/>
      <c r="G148" s="125"/>
      <c r="H148" s="125"/>
      <c r="I148" s="46"/>
      <c r="J148" s="46"/>
      <c r="K148" s="46"/>
      <c r="L148" s="46"/>
      <c r="M148" s="46"/>
      <c r="N148" s="46"/>
      <c r="O148" s="46"/>
      <c r="P148" s="46"/>
      <c r="Q148" s="64"/>
      <c r="R148" s="46"/>
      <c r="S148" s="46"/>
      <c r="T148" s="46"/>
      <c r="U148" s="46"/>
      <c r="V148" s="46"/>
      <c r="W148" s="46"/>
      <c r="X148" s="46"/>
      <c r="Y148" s="46"/>
      <c r="Z148" s="125"/>
    </row>
    <row r="149" spans="1:26" ht="20.100000000000001" customHeight="1">
      <c r="A149" s="10"/>
      <c r="B149" s="10"/>
      <c r="C149" s="125"/>
      <c r="D149" s="125"/>
      <c r="E149" s="125"/>
      <c r="F149" s="125"/>
      <c r="G149" s="125"/>
      <c r="H149" s="125"/>
      <c r="I149" s="46"/>
      <c r="J149" s="125"/>
      <c r="K149" s="125"/>
      <c r="L149" s="125"/>
      <c r="M149" s="125"/>
      <c r="N149" s="125"/>
      <c r="O149" s="125"/>
      <c r="P149" s="125"/>
      <c r="Q149" s="65"/>
      <c r="R149" s="125"/>
      <c r="S149" s="125"/>
      <c r="T149" s="125"/>
      <c r="U149" s="125"/>
      <c r="V149" s="125"/>
      <c r="W149" s="125"/>
      <c r="X149" s="125"/>
      <c r="Y149" s="125"/>
      <c r="Z149" s="125"/>
    </row>
    <row r="150" spans="1:26" ht="20.100000000000001" customHeight="1">
      <c r="A150" s="10"/>
      <c r="B150" s="10"/>
      <c r="C150" s="235" t="s">
        <v>81</v>
      </c>
      <c r="D150" s="236"/>
      <c r="E150" s="236"/>
      <c r="F150" s="236"/>
      <c r="G150" s="236"/>
      <c r="H150" s="237"/>
      <c r="I150" s="47"/>
      <c r="K150" s="47"/>
    </row>
    <row r="151" spans="1:26" ht="20.100000000000001" customHeight="1">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0"/>
      <c r="B152" s="10"/>
      <c r="C152" s="21"/>
      <c r="D152" s="66" t="s">
        <v>82</v>
      </c>
      <c r="E152" s="48"/>
      <c r="F152" s="48"/>
      <c r="G152" s="48"/>
      <c r="H152" s="48"/>
      <c r="I152" s="48"/>
      <c r="J152" s="48"/>
      <c r="K152" s="48"/>
      <c r="L152" s="48"/>
      <c r="M152" s="48"/>
      <c r="N152" s="48"/>
      <c r="O152" s="48"/>
      <c r="P152" s="48"/>
      <c r="Q152" s="48"/>
      <c r="R152" s="48"/>
      <c r="S152" s="48"/>
      <c r="T152" s="48"/>
      <c r="U152" s="48"/>
      <c r="V152" s="48"/>
      <c r="W152" s="48"/>
      <c r="X152" s="126"/>
      <c r="Y152" s="125"/>
      <c r="Z152" s="28"/>
    </row>
    <row r="153" spans="1:26" ht="20.100000000000001" customHeight="1">
      <c r="A153" s="10">
        <f>IF(AND($I153&lt;&gt;"しない", $I153&lt;&gt;"する"), 1001, 0)</f>
        <v>0</v>
      </c>
      <c r="B153" s="10"/>
      <c r="C153" s="25"/>
      <c r="D153" s="26">
        <v>1</v>
      </c>
      <c r="E153" s="125" t="s">
        <v>83</v>
      </c>
      <c r="F153" s="125"/>
      <c r="G153" s="125"/>
      <c r="H153" s="125"/>
      <c r="I153" s="238" t="s">
        <v>84</v>
      </c>
      <c r="J153" s="240"/>
      <c r="K153" s="240"/>
      <c r="L153" s="240"/>
      <c r="M153" s="240"/>
      <c r="N153" s="125"/>
      <c r="O153" s="125"/>
      <c r="P153" s="125"/>
      <c r="Q153" s="125"/>
      <c r="R153" s="125"/>
      <c r="S153" s="125"/>
      <c r="T153" s="125"/>
      <c r="U153" s="125"/>
      <c r="Z153" s="67"/>
    </row>
    <row r="154" spans="1:26" ht="20.100000000000001" customHeight="1">
      <c r="A154" s="10"/>
      <c r="B154" s="10"/>
      <c r="C154" s="29"/>
      <c r="D154" s="125"/>
      <c r="E154" s="125"/>
      <c r="F154" s="125"/>
      <c r="G154" s="125"/>
      <c r="H154" s="125"/>
      <c r="I154" s="68"/>
      <c r="J154" s="127" t="s">
        <v>17</v>
      </c>
      <c r="K154" s="127"/>
      <c r="L154" s="127"/>
      <c r="M154" s="127"/>
      <c r="N154" s="127"/>
      <c r="O154" s="127"/>
      <c r="P154" s="127"/>
      <c r="Q154" s="127"/>
      <c r="R154" s="127"/>
      <c r="S154" s="127"/>
      <c r="T154" s="127"/>
      <c r="U154" s="125"/>
      <c r="Z154" s="67"/>
    </row>
    <row r="155" spans="1:26" ht="20.100000000000001" customHeight="1">
      <c r="A155" s="10">
        <f>IF(AND($I153="する",OR(TRIM($I155)="", NOT(OR(IFERROR(SEARCH(" ",$I155),0)&gt;0, IFERROR(SEARCH("　",$I155),0)&gt;0)))), 1001, 0)</f>
        <v>0</v>
      </c>
      <c r="B155" s="10"/>
      <c r="C155" s="25"/>
      <c r="D155" s="26">
        <v>2</v>
      </c>
      <c r="E155" s="5" t="s">
        <v>77</v>
      </c>
      <c r="I155" s="238"/>
      <c r="J155" s="238"/>
      <c r="K155" s="238"/>
      <c r="L155" s="238"/>
      <c r="M155" s="238"/>
      <c r="N155" s="238"/>
      <c r="O155" s="238"/>
      <c r="P155" s="238"/>
      <c r="Q155" s="238"/>
      <c r="R155" s="238"/>
      <c r="S155" s="238"/>
      <c r="T155" s="238"/>
      <c r="U155" s="238"/>
      <c r="V155" s="238"/>
      <c r="W155" s="238"/>
      <c r="X155" s="238"/>
      <c r="Y155" s="238"/>
      <c r="Z155" s="28"/>
    </row>
    <row r="156" spans="1:26" ht="20.100000000000001" customHeight="1">
      <c r="A156" s="10"/>
      <c r="B156" s="10"/>
      <c r="C156" s="25"/>
      <c r="D156" s="26"/>
      <c r="E156" s="125"/>
      <c r="F156" s="125"/>
      <c r="G156" s="125"/>
      <c r="H156" s="125"/>
      <c r="I156" s="32"/>
      <c r="J156" s="127" t="s">
        <v>56</v>
      </c>
      <c r="K156" s="127"/>
      <c r="L156" s="127"/>
      <c r="M156" s="127"/>
      <c r="N156" s="127"/>
      <c r="O156" s="127"/>
      <c r="P156" s="127"/>
      <c r="Q156" s="127"/>
      <c r="R156" s="127"/>
      <c r="S156" s="127"/>
      <c r="T156" s="127"/>
      <c r="U156" s="127"/>
      <c r="V156" s="127"/>
      <c r="W156" s="127"/>
      <c r="X156" s="127"/>
      <c r="Y156" s="127"/>
      <c r="Z156" s="28"/>
    </row>
    <row r="157" spans="1:26" ht="20.100000000000001" customHeight="1">
      <c r="A157" s="10">
        <f>IF(AND($I153="する",OR(TRIM($I157)="", NOT(OR(IFERROR(SEARCH(" ",$I157),0)&gt;0, IFERROR(SEARCH("　",$I157),0)&gt;0)))), 1001, 0)</f>
        <v>0</v>
      </c>
      <c r="B157" s="10"/>
      <c r="C157" s="25"/>
      <c r="D157" s="26">
        <v>3</v>
      </c>
      <c r="E157" s="5" t="s">
        <v>78</v>
      </c>
      <c r="I157" s="238"/>
      <c r="J157" s="238"/>
      <c r="K157" s="238"/>
      <c r="L157" s="238"/>
      <c r="M157" s="238"/>
      <c r="N157" s="238"/>
      <c r="O157" s="238"/>
      <c r="P157" s="238"/>
      <c r="Q157" s="238"/>
      <c r="R157" s="238"/>
      <c r="S157" s="238"/>
      <c r="T157" s="238"/>
      <c r="U157" s="238"/>
      <c r="V157" s="238"/>
      <c r="W157" s="238"/>
      <c r="X157" s="238"/>
      <c r="Y157" s="238"/>
      <c r="Z157" s="28"/>
    </row>
    <row r="158" spans="1:26" ht="20.100000000000001" customHeight="1">
      <c r="A158" s="10"/>
      <c r="B158" s="10"/>
      <c r="C158" s="29"/>
      <c r="D158" s="125"/>
      <c r="E158" s="125"/>
      <c r="F158" s="125"/>
      <c r="G158" s="125"/>
      <c r="H158" s="125"/>
      <c r="I158" s="32"/>
      <c r="J158" s="127" t="s">
        <v>58</v>
      </c>
      <c r="K158" s="127"/>
      <c r="L158" s="127"/>
      <c r="M158" s="127"/>
      <c r="N158" s="127"/>
      <c r="O158" s="127"/>
      <c r="P158" s="127"/>
      <c r="Q158" s="127"/>
      <c r="R158" s="127"/>
      <c r="S158" s="127"/>
      <c r="T158" s="127"/>
      <c r="U158" s="127"/>
      <c r="V158" s="127"/>
      <c r="W158" s="127"/>
      <c r="X158" s="127"/>
      <c r="Y158" s="127"/>
      <c r="Z158" s="28"/>
    </row>
    <row r="159" spans="1:26" ht="20.100000000000001" customHeight="1">
      <c r="A159" s="10">
        <f>IF(AND($I153="する",OR(TRIM($I159)="", LEN($I159)&lt;&gt;8, NOT(ISNUMBER(VALUE(I159))), IFERROR(SEARCH("-", $I159),0)&gt;0)), 1001, 0)</f>
        <v>0</v>
      </c>
      <c r="B159" s="10"/>
      <c r="C159" s="25"/>
      <c r="D159" s="26">
        <v>4</v>
      </c>
      <c r="E159" s="5" t="s">
        <v>85</v>
      </c>
      <c r="I159" s="238"/>
      <c r="J159" s="238"/>
      <c r="K159" s="238"/>
      <c r="L159" s="238"/>
      <c r="M159" s="238"/>
      <c r="N159" s="125"/>
      <c r="O159" s="125"/>
      <c r="P159" s="125"/>
      <c r="Q159" s="125"/>
      <c r="R159" s="125"/>
      <c r="S159" s="125"/>
      <c r="T159" s="125"/>
      <c r="U159" s="125"/>
      <c r="V159" s="125"/>
      <c r="W159" s="125"/>
      <c r="X159" s="125"/>
      <c r="Y159" s="125"/>
      <c r="Z159" s="28"/>
    </row>
    <row r="160" spans="1:26" ht="20.100000000000001" customHeight="1">
      <c r="A160" s="10"/>
      <c r="B160" s="10"/>
      <c r="C160" s="29"/>
      <c r="D160" s="125"/>
      <c r="E160" s="125"/>
      <c r="F160" s="125"/>
      <c r="G160" s="125"/>
      <c r="H160" s="125"/>
      <c r="I160" s="27"/>
      <c r="J160" s="127" t="s">
        <v>103</v>
      </c>
      <c r="K160" s="126"/>
      <c r="L160" s="126"/>
      <c r="M160" s="126"/>
      <c r="N160" s="126"/>
      <c r="O160" s="126"/>
      <c r="P160" s="126"/>
      <c r="Q160" s="126"/>
      <c r="R160" s="126"/>
      <c r="S160" s="126"/>
      <c r="T160" s="126"/>
      <c r="U160" s="126"/>
      <c r="V160" s="126"/>
      <c r="W160" s="126"/>
      <c r="X160" s="126"/>
      <c r="Y160" s="126"/>
      <c r="Z160" s="28"/>
    </row>
    <row r="161" spans="1:27" ht="20.100000000000001" customHeight="1">
      <c r="A161" s="10">
        <f>IF(AND($I153="する",TRIM($I161)=""), 1001, 0)</f>
        <v>0</v>
      </c>
      <c r="B161" s="10"/>
      <c r="C161" s="25"/>
      <c r="D161" s="26">
        <v>5</v>
      </c>
      <c r="E161" s="5" t="s">
        <v>48</v>
      </c>
      <c r="I161" s="266"/>
      <c r="J161" s="267"/>
      <c r="K161" s="267"/>
      <c r="L161" s="267"/>
      <c r="M161" s="267"/>
      <c r="N161" s="125"/>
      <c r="O161" s="125"/>
      <c r="P161" s="125"/>
      <c r="Q161" s="125"/>
      <c r="R161" s="125"/>
      <c r="S161" s="125"/>
      <c r="T161" s="125"/>
      <c r="U161" s="125"/>
      <c r="V161" s="125"/>
      <c r="W161" s="125"/>
      <c r="X161" s="125"/>
      <c r="Y161" s="125"/>
      <c r="Z161" s="28"/>
    </row>
    <row r="162" spans="1:27" ht="20.100000000000001" customHeight="1">
      <c r="A162" s="10"/>
      <c r="B162" s="10"/>
      <c r="C162" s="25"/>
      <c r="D162" s="26"/>
      <c r="E162" s="125"/>
      <c r="F162" s="125"/>
      <c r="G162" s="125"/>
      <c r="H162" s="125"/>
      <c r="I162" s="27"/>
      <c r="J162" s="127" t="s">
        <v>116</v>
      </c>
      <c r="K162" s="126"/>
      <c r="L162" s="126"/>
      <c r="M162" s="126"/>
      <c r="N162" s="126"/>
      <c r="O162" s="126"/>
      <c r="P162" s="126"/>
      <c r="Q162" s="126"/>
      <c r="R162" s="126"/>
      <c r="S162" s="126"/>
      <c r="T162" s="126"/>
      <c r="U162" s="126"/>
      <c r="V162" s="126"/>
      <c r="W162" s="126"/>
      <c r="X162" s="126"/>
      <c r="Y162" s="126"/>
      <c r="Z162" s="28"/>
    </row>
    <row r="163" spans="1:27" ht="20.100000000000001" customHeight="1">
      <c r="A163" s="10">
        <f>IF(AND($I153="する",AND($I163&lt;&gt;"", OR(ISERROR(FIND("@"&amp;LEFT($I163,3)&amp;"@", 都道府県3))=FALSE, ISERROR(FIND("@"&amp;LEFT($I163,4)&amp;"@",都道府県4))=FALSE))=FALSE), 1001, 0)</f>
        <v>0</v>
      </c>
      <c r="B163" s="10"/>
      <c r="C163" s="25"/>
      <c r="D163" s="26">
        <v>6</v>
      </c>
      <c r="E163" s="5" t="s">
        <v>49</v>
      </c>
      <c r="I163" s="268"/>
      <c r="J163" s="268"/>
      <c r="K163" s="268"/>
      <c r="L163" s="268"/>
      <c r="M163" s="268"/>
      <c r="N163" s="268"/>
      <c r="O163" s="268"/>
      <c r="P163" s="268"/>
      <c r="Q163" s="269"/>
      <c r="R163" s="268"/>
      <c r="S163" s="268"/>
      <c r="T163" s="268"/>
      <c r="U163" s="268"/>
      <c r="V163" s="268"/>
      <c r="W163" s="268"/>
      <c r="X163" s="268"/>
      <c r="Y163" s="268"/>
      <c r="Z163" s="28"/>
    </row>
    <row r="164" spans="1:27" ht="20.100000000000001" customHeight="1">
      <c r="A164" s="10"/>
      <c r="B164" s="10"/>
      <c r="C164" s="25"/>
      <c r="D164" s="26"/>
      <c r="E164" s="125"/>
      <c r="F164" s="125"/>
      <c r="G164" s="125"/>
      <c r="H164" s="125"/>
      <c r="I164" s="27"/>
      <c r="J164" s="127" t="s">
        <v>50</v>
      </c>
      <c r="K164" s="126"/>
      <c r="L164" s="126"/>
      <c r="M164" s="126"/>
      <c r="N164" s="126"/>
      <c r="O164" s="126"/>
      <c r="P164" s="126"/>
      <c r="Q164" s="126"/>
      <c r="R164" s="126"/>
      <c r="S164" s="126"/>
      <c r="T164" s="126"/>
      <c r="U164" s="126"/>
      <c r="V164" s="126"/>
      <c r="W164" s="126"/>
      <c r="X164" s="126"/>
      <c r="Y164" s="126"/>
      <c r="Z164" s="28"/>
    </row>
    <row r="165" spans="1:27" ht="20.100000000000001" customHeight="1">
      <c r="A165" s="10">
        <f>IF(AND($I153="する",NOT(AND(TRIM($I165)&lt;&gt;"",ISNUMBER(VALUE(SUBSTITUTE($I165,"-",""))),IFERROR(SEARCH("-",$I165),0)&gt;0))), 1001, 0)</f>
        <v>0</v>
      </c>
      <c r="B165" s="10"/>
      <c r="C165" s="25"/>
      <c r="D165" s="26">
        <v>7</v>
      </c>
      <c r="E165" s="5" t="s">
        <v>59</v>
      </c>
      <c r="I165" s="238"/>
      <c r="J165" s="238"/>
      <c r="K165" s="238"/>
      <c r="L165" s="238"/>
      <c r="M165" s="238"/>
      <c r="Y165" s="126"/>
      <c r="Z165" s="28"/>
    </row>
    <row r="166" spans="1:27" ht="20.100000000000001" customHeight="1">
      <c r="A166" s="10"/>
      <c r="B166" s="10"/>
      <c r="C166" s="29"/>
      <c r="D166" s="125"/>
      <c r="E166" s="125"/>
      <c r="F166" s="125"/>
      <c r="G166" s="125"/>
      <c r="H166" s="125"/>
      <c r="I166" s="27"/>
      <c r="J166" s="127" t="s">
        <v>62</v>
      </c>
      <c r="K166" s="126"/>
      <c r="L166" s="126"/>
      <c r="M166" s="126"/>
      <c r="N166" s="126"/>
      <c r="O166" s="126"/>
      <c r="P166" s="126"/>
      <c r="Q166" s="126"/>
      <c r="R166" s="126"/>
      <c r="S166" s="126"/>
      <c r="T166" s="126"/>
      <c r="U166" s="126"/>
      <c r="V166" s="126"/>
      <c r="W166" s="126"/>
      <c r="X166" s="126"/>
      <c r="Y166" s="126"/>
      <c r="Z166" s="28"/>
    </row>
    <row r="167" spans="1:27" ht="20.100000000000001" customHeight="1">
      <c r="A167" s="10">
        <f>IF(AND($I153="する",AND(TRIM($I167)&lt;&gt;"",NOT(AND(ISNUMBER(VALUE(SUBSTITUTE($I167,"-",""))),IFERROR(SEARCH("-",$I167),0)&gt;0)))), 1001, 0)</f>
        <v>0</v>
      </c>
      <c r="B167" s="10"/>
      <c r="C167" s="25"/>
      <c r="D167" s="26">
        <v>8</v>
      </c>
      <c r="E167" s="5" t="s">
        <v>63</v>
      </c>
      <c r="I167" s="238"/>
      <c r="J167" s="238"/>
      <c r="K167" s="238"/>
      <c r="L167" s="238"/>
      <c r="M167" s="238"/>
      <c r="N167" s="126"/>
      <c r="O167" s="126"/>
      <c r="P167" s="126"/>
      <c r="Q167" s="126"/>
      <c r="R167" s="126"/>
      <c r="S167" s="126"/>
      <c r="T167" s="126"/>
      <c r="U167" s="126"/>
      <c r="V167" s="126"/>
      <c r="W167" s="126"/>
      <c r="X167" s="126"/>
      <c r="Y167" s="126"/>
      <c r="Z167" s="28"/>
    </row>
    <row r="168" spans="1:27" ht="20.100000000000001" customHeight="1">
      <c r="A168" s="10"/>
      <c r="B168" s="10"/>
      <c r="C168" s="29"/>
      <c r="D168" s="125"/>
      <c r="E168" s="125"/>
      <c r="F168" s="125"/>
      <c r="G168" s="125"/>
      <c r="H168" s="125"/>
      <c r="I168" s="27"/>
      <c r="J168" s="127" t="s">
        <v>62</v>
      </c>
      <c r="K168" s="126"/>
      <c r="L168" s="126"/>
      <c r="M168" s="126"/>
      <c r="N168" s="126"/>
      <c r="O168" s="126"/>
      <c r="P168" s="126"/>
      <c r="Q168" s="126"/>
      <c r="R168" s="126"/>
      <c r="S168" s="126"/>
      <c r="T168" s="126"/>
      <c r="U168" s="126"/>
      <c r="V168" s="126"/>
      <c r="W168" s="126"/>
      <c r="X168" s="126"/>
      <c r="Y168" s="126"/>
      <c r="Z168" s="28"/>
    </row>
    <row r="169" spans="1:27" ht="20.100000000000001" customHeight="1">
      <c r="A169" s="10">
        <f>IF(AND($I153="する",AND(TRIM($I169)&lt;&gt;"", NOT(IFERROR(SEARCH("@",$I169),0)&gt;0))), 1001, 0)</f>
        <v>0</v>
      </c>
      <c r="B169" s="10"/>
      <c r="C169" s="25"/>
      <c r="D169" s="26">
        <v>9</v>
      </c>
      <c r="E169" s="5" t="s">
        <v>64</v>
      </c>
      <c r="I169" s="238"/>
      <c r="J169" s="238"/>
      <c r="K169" s="238"/>
      <c r="L169" s="238"/>
      <c r="M169" s="238"/>
      <c r="N169" s="238"/>
      <c r="O169" s="238"/>
      <c r="P169" s="238"/>
      <c r="Q169" s="185"/>
      <c r="R169" s="238"/>
      <c r="S169" s="238"/>
      <c r="T169" s="238"/>
      <c r="U169" s="238"/>
      <c r="V169" s="238"/>
      <c r="W169" s="238"/>
      <c r="X169" s="238"/>
      <c r="Y169" s="238"/>
      <c r="Z169" s="28"/>
    </row>
    <row r="170" spans="1:27" ht="20.100000000000001" customHeight="1">
      <c r="A170" s="10"/>
      <c r="B170" s="10"/>
      <c r="C170" s="29"/>
      <c r="D170" s="125"/>
      <c r="E170" s="125"/>
      <c r="F170" s="125"/>
      <c r="G170" s="125"/>
      <c r="H170" s="125"/>
      <c r="I170" s="27"/>
      <c r="J170" s="34" t="s">
        <v>114</v>
      </c>
      <c r="K170" s="50"/>
      <c r="L170" s="126"/>
      <c r="M170" s="126"/>
      <c r="N170" s="126"/>
      <c r="O170" s="126"/>
      <c r="P170" s="126"/>
      <c r="Q170" s="51"/>
      <c r="R170" s="126"/>
      <c r="S170" s="126"/>
      <c r="T170" s="126"/>
      <c r="U170" s="126"/>
      <c r="V170" s="126"/>
      <c r="W170" s="126"/>
      <c r="X170" s="126"/>
      <c r="Y170" s="126"/>
      <c r="Z170" s="28"/>
    </row>
    <row r="171" spans="1:27" ht="20.100000000000001" customHeight="1">
      <c r="A171" s="10"/>
      <c r="B171" s="10"/>
      <c r="C171" s="40"/>
      <c r="D171" s="41"/>
      <c r="E171" s="41"/>
      <c r="F171" s="41"/>
      <c r="G171" s="41"/>
      <c r="H171" s="41"/>
      <c r="I171" s="42"/>
      <c r="J171" s="42"/>
      <c r="K171" s="43"/>
      <c r="L171" s="42"/>
      <c r="M171" s="42"/>
      <c r="N171" s="42"/>
      <c r="O171" s="42"/>
      <c r="P171" s="42"/>
      <c r="Q171" s="42"/>
      <c r="R171" s="42"/>
      <c r="S171" s="42"/>
      <c r="T171" s="42"/>
      <c r="U171" s="42"/>
      <c r="V171" s="42"/>
      <c r="W171" s="42"/>
      <c r="X171" s="42"/>
      <c r="Y171" s="69"/>
      <c r="Z171" s="44"/>
      <c r="AA171" s="57"/>
    </row>
    <row r="172" spans="1:27" ht="20.100000000000001" customHeight="1">
      <c r="A172" s="10"/>
      <c r="B172" s="10"/>
      <c r="C172" s="125"/>
      <c r="D172" s="125"/>
      <c r="E172" s="125"/>
      <c r="F172" s="125"/>
      <c r="G172" s="125"/>
      <c r="H172" s="125"/>
      <c r="I172" s="46"/>
      <c r="J172" s="46"/>
      <c r="K172" s="46"/>
      <c r="L172" s="46"/>
      <c r="M172" s="46"/>
      <c r="N172" s="46"/>
      <c r="O172" s="46"/>
      <c r="P172" s="46"/>
      <c r="Q172" s="46"/>
      <c r="R172" s="46"/>
      <c r="S172" s="46"/>
      <c r="T172" s="46"/>
      <c r="U172" s="46"/>
      <c r="V172" s="46"/>
      <c r="W172" s="46"/>
      <c r="X172" s="46"/>
      <c r="Y172" s="70"/>
      <c r="Z172" s="125"/>
      <c r="AA172" s="57"/>
    </row>
    <row r="173" spans="1:27" ht="20.100000000000001" customHeight="1">
      <c r="A173" s="10"/>
      <c r="B173" s="10"/>
      <c r="C173" s="125"/>
      <c r="D173" s="125"/>
      <c r="E173" s="125"/>
      <c r="F173" s="125"/>
      <c r="G173" s="125"/>
      <c r="H173" s="125"/>
      <c r="I173" s="71"/>
      <c r="J173" s="46"/>
      <c r="K173" s="46"/>
      <c r="L173" s="46"/>
      <c r="M173" s="46"/>
      <c r="N173" s="70"/>
      <c r="O173" s="46"/>
      <c r="P173" s="46"/>
      <c r="Q173" s="46"/>
      <c r="R173" s="70"/>
      <c r="S173" s="46"/>
      <c r="T173" s="46"/>
      <c r="U173" s="46"/>
      <c r="V173" s="46"/>
      <c r="W173" s="46"/>
      <c r="X173" s="46"/>
      <c r="Y173" s="46"/>
      <c r="Z173" s="46"/>
      <c r="AA173" s="46"/>
    </row>
    <row r="174" spans="1:27" ht="20.100000000000001" customHeight="1">
      <c r="A174" s="10"/>
      <c r="B174" s="10"/>
      <c r="C174" s="235" t="s">
        <v>15</v>
      </c>
      <c r="D174" s="236"/>
      <c r="E174" s="236"/>
      <c r="F174" s="236"/>
      <c r="G174" s="236"/>
      <c r="H174" s="237"/>
      <c r="I174" s="72"/>
      <c r="J174" s="73"/>
      <c r="K174" s="73"/>
      <c r="L174" s="73"/>
      <c r="M174" s="73"/>
      <c r="N174" s="73"/>
      <c r="O174" s="73"/>
      <c r="P174" s="73"/>
      <c r="Q174" s="73"/>
      <c r="R174" s="73"/>
      <c r="S174" s="73"/>
      <c r="T174" s="73"/>
      <c r="U174" s="73"/>
      <c r="V174" s="73"/>
      <c r="W174" s="73"/>
      <c r="X174" s="73"/>
      <c r="Y174" s="73"/>
      <c r="Z174" s="73"/>
    </row>
    <row r="175" spans="1:27" ht="20.100000000000001" customHeight="1">
      <c r="A175" s="10"/>
      <c r="B175" s="10"/>
      <c r="C175" s="74"/>
      <c r="D175" s="75"/>
      <c r="E175" s="75"/>
      <c r="F175" s="75"/>
      <c r="G175" s="75"/>
      <c r="H175" s="75"/>
      <c r="Z175" s="67"/>
      <c r="AA175" s="37"/>
    </row>
    <row r="176" spans="1:27" ht="20.100000000000001" customHeight="1">
      <c r="A176" s="9"/>
      <c r="B176" s="10"/>
      <c r="C176" s="21"/>
      <c r="D176" s="26">
        <v>1</v>
      </c>
      <c r="E176" s="5" t="s">
        <v>26</v>
      </c>
      <c r="I176" s="184"/>
      <c r="J176" s="186"/>
      <c r="K176" s="186"/>
      <c r="L176" s="186"/>
      <c r="M176" s="186"/>
      <c r="N176" s="76"/>
      <c r="O176" s="76"/>
      <c r="P176" s="76"/>
      <c r="Q176" s="76"/>
      <c r="R176" s="76"/>
      <c r="S176" s="76"/>
      <c r="T176" s="76"/>
      <c r="U176" s="76"/>
      <c r="V176" s="125"/>
      <c r="W176" s="125"/>
      <c r="Z176" s="67"/>
    </row>
    <row r="177" spans="1:26" ht="20.100000000000001" customHeight="1">
      <c r="A177" s="9"/>
      <c r="B177" s="10"/>
      <c r="C177" s="21"/>
      <c r="D177" s="77"/>
      <c r="E177" s="78"/>
      <c r="F177" s="78"/>
      <c r="G177" s="78"/>
      <c r="H177" s="76"/>
      <c r="I177" s="79"/>
      <c r="J177" s="127" t="str">
        <f>日付例&amp;"　年月日を入力してください。"</f>
        <v>例)2022/4/1、R4/4/1　年月日を入力してください。</v>
      </c>
      <c r="K177" s="127"/>
      <c r="L177" s="127"/>
      <c r="M177" s="127"/>
      <c r="N177" s="127"/>
      <c r="O177" s="127"/>
      <c r="P177" s="127"/>
      <c r="Q177" s="127"/>
      <c r="R177" s="127"/>
      <c r="S177" s="127"/>
      <c r="T177" s="127"/>
      <c r="U177" s="127"/>
      <c r="V177" s="125"/>
      <c r="W177" s="125"/>
      <c r="Z177" s="67"/>
    </row>
    <row r="178" spans="1:26" ht="20.100000000000001" customHeight="1">
      <c r="A178" s="9"/>
      <c r="B178" s="10"/>
      <c r="C178" s="21"/>
      <c r="D178" s="26">
        <v>2</v>
      </c>
      <c r="E178" s="5" t="s">
        <v>27</v>
      </c>
      <c r="I178" s="238"/>
      <c r="J178" s="186"/>
      <c r="K178" s="186"/>
      <c r="L178" s="186"/>
      <c r="M178" s="186"/>
      <c r="N178" s="76"/>
      <c r="O178" s="76"/>
      <c r="P178" s="56"/>
      <c r="Q178" s="76"/>
      <c r="R178" s="76"/>
      <c r="S178" s="76"/>
      <c r="T178" s="76"/>
      <c r="U178" s="76"/>
      <c r="V178" s="125"/>
      <c r="W178" s="125"/>
      <c r="Z178" s="67"/>
    </row>
    <row r="179" spans="1:26" ht="20.100000000000001" customHeight="1">
      <c r="A179" s="9"/>
      <c r="B179" s="10"/>
      <c r="C179" s="21"/>
      <c r="D179" s="77"/>
      <c r="E179" s="78"/>
      <c r="F179" s="78"/>
      <c r="G179" s="78"/>
      <c r="H179" s="76"/>
      <c r="I179" s="79"/>
      <c r="J179" s="239"/>
      <c r="K179" s="239"/>
      <c r="L179" s="239"/>
      <c r="M179" s="239"/>
      <c r="N179" s="239"/>
      <c r="O179" s="239"/>
      <c r="P179" s="239"/>
      <c r="Q179" s="239"/>
      <c r="R179" s="239"/>
      <c r="S179" s="127"/>
      <c r="T179" s="127"/>
      <c r="U179" s="127"/>
      <c r="V179" s="126"/>
      <c r="W179" s="126"/>
      <c r="Z179" s="67"/>
    </row>
    <row r="180" spans="1:26" ht="20.100000000000001" customHeight="1">
      <c r="A180" s="10"/>
      <c r="B180" s="10"/>
      <c r="C180" s="25"/>
      <c r="D180" s="26">
        <v>3</v>
      </c>
      <c r="E180" s="125" t="s">
        <v>1</v>
      </c>
      <c r="F180" s="125"/>
      <c r="P180" s="80"/>
      <c r="Q180" s="81"/>
      <c r="R180" s="81"/>
      <c r="S180" s="81"/>
      <c r="T180" s="81"/>
      <c r="U180" s="81"/>
      <c r="V180" s="81"/>
      <c r="W180" s="81"/>
      <c r="X180" s="81"/>
      <c r="Y180" s="81"/>
      <c r="Z180" s="28"/>
    </row>
    <row r="181" spans="1:26" ht="45" customHeight="1">
      <c r="A181" s="10"/>
      <c r="B181" s="10"/>
      <c r="C181" s="25"/>
      <c r="D181" s="26"/>
      <c r="E181" s="241" t="s">
        <v>41</v>
      </c>
      <c r="F181" s="241"/>
      <c r="G181" s="241"/>
      <c r="H181" s="241"/>
      <c r="I181" s="241"/>
      <c r="J181" s="241"/>
      <c r="K181" s="241"/>
      <c r="L181" s="241"/>
      <c r="M181" s="241"/>
      <c r="N181" s="241"/>
      <c r="O181" s="241"/>
      <c r="P181" s="241"/>
      <c r="Q181" s="241"/>
      <c r="R181" s="241"/>
      <c r="S181" s="241"/>
      <c r="T181" s="241"/>
      <c r="U181" s="241"/>
      <c r="V181" s="241"/>
      <c r="W181" s="241"/>
      <c r="X181" s="241"/>
      <c r="Y181" s="241"/>
      <c r="Z181" s="28"/>
    </row>
    <row r="182" spans="1:26" ht="20.100000000000001" customHeight="1">
      <c r="A182" s="10">
        <f>IF(COUNTIF($K183:$K186,"○")&gt;1, 1001, 0)</f>
        <v>0</v>
      </c>
      <c r="B182" s="118"/>
      <c r="C182" s="25"/>
      <c r="D182" s="26"/>
      <c r="E182" s="242" t="s">
        <v>8</v>
      </c>
      <c r="F182" s="243"/>
      <c r="G182" s="243"/>
      <c r="H182" s="243"/>
      <c r="I182" s="243"/>
      <c r="J182" s="244"/>
      <c r="K182" s="245" t="s">
        <v>20</v>
      </c>
      <c r="L182" s="246"/>
      <c r="M182" s="247"/>
      <c r="N182" s="248" t="s">
        <v>9</v>
      </c>
      <c r="O182" s="249"/>
      <c r="P182" s="249"/>
      <c r="Q182" s="249"/>
      <c r="R182" s="249"/>
      <c r="S182" s="249"/>
      <c r="T182" s="249"/>
      <c r="U182" s="249"/>
      <c r="V182" s="250"/>
      <c r="W182" s="251" t="s">
        <v>10</v>
      </c>
      <c r="X182" s="252"/>
      <c r="Y182" s="253"/>
      <c r="Z182" s="28"/>
    </row>
    <row r="183" spans="1:26" ht="20.100000000000001" customHeight="1">
      <c r="A183" s="10"/>
      <c r="B183" s="10"/>
      <c r="C183" s="25"/>
      <c r="D183" s="82"/>
      <c r="E183" s="254" t="s">
        <v>21</v>
      </c>
      <c r="F183" s="255"/>
      <c r="G183" s="255"/>
      <c r="H183" s="255"/>
      <c r="I183" s="255"/>
      <c r="J183" s="256"/>
      <c r="K183" s="257"/>
      <c r="L183" s="258"/>
      <c r="M183" s="259"/>
      <c r="N183" s="260"/>
      <c r="O183" s="261"/>
      <c r="P183" s="261"/>
      <c r="Q183" s="261"/>
      <c r="R183" s="261"/>
      <c r="S183" s="261"/>
      <c r="T183" s="261"/>
      <c r="U183" s="261"/>
      <c r="V183" s="262"/>
      <c r="W183" s="263"/>
      <c r="X183" s="264"/>
      <c r="Y183" s="265"/>
      <c r="Z183" s="28"/>
    </row>
    <row r="184" spans="1:26" ht="20.100000000000001" customHeight="1">
      <c r="A184" s="10">
        <f>IF(AND($K184="○",ISBLANK($N184)), 1001, 0)</f>
        <v>0</v>
      </c>
      <c r="B184" s="10"/>
      <c r="C184" s="25"/>
      <c r="D184" s="82"/>
      <c r="E184" s="222" t="s">
        <v>22</v>
      </c>
      <c r="F184" s="223"/>
      <c r="G184" s="223"/>
      <c r="H184" s="223"/>
      <c r="I184" s="223"/>
      <c r="J184" s="224"/>
      <c r="K184" s="225"/>
      <c r="L184" s="226"/>
      <c r="M184" s="227"/>
      <c r="N184" s="228"/>
      <c r="O184" s="229"/>
      <c r="P184" s="229"/>
      <c r="Q184" s="229"/>
      <c r="R184" s="229"/>
      <c r="S184" s="229"/>
      <c r="T184" s="229"/>
      <c r="U184" s="229"/>
      <c r="V184" s="230"/>
      <c r="W184" s="231"/>
      <c r="X184" s="232"/>
      <c r="Y184" s="233"/>
      <c r="Z184" s="28"/>
    </row>
    <row r="185" spans="1:26" ht="20.100000000000001" customHeight="1">
      <c r="A185" s="10">
        <f>IF(AND($K185="○",ISBLANK($N185)), 1001, 0)</f>
        <v>0</v>
      </c>
      <c r="B185" s="10"/>
      <c r="C185" s="25"/>
      <c r="D185" s="82"/>
      <c r="E185" s="222" t="s">
        <v>23</v>
      </c>
      <c r="F185" s="223"/>
      <c r="G185" s="223"/>
      <c r="H185" s="223"/>
      <c r="I185" s="223"/>
      <c r="J185" s="224"/>
      <c r="K185" s="225"/>
      <c r="L185" s="226"/>
      <c r="M185" s="227"/>
      <c r="N185" s="228"/>
      <c r="O185" s="229"/>
      <c r="P185" s="229"/>
      <c r="Q185" s="229"/>
      <c r="R185" s="229"/>
      <c r="S185" s="229"/>
      <c r="T185" s="229"/>
      <c r="U185" s="229"/>
      <c r="V185" s="230"/>
      <c r="W185" s="274">
        <v>100</v>
      </c>
      <c r="X185" s="275"/>
      <c r="Y185" s="83" t="s">
        <v>11</v>
      </c>
      <c r="Z185" s="28"/>
    </row>
    <row r="186" spans="1:26" ht="20.100000000000001" customHeight="1">
      <c r="A186" s="10">
        <f>IF(OR(AND($K186="○",ISBLANK($N186)),AND($K186="○",ISBLANK($W186))),1001, 0)</f>
        <v>0</v>
      </c>
      <c r="B186" s="10"/>
      <c r="C186" s="25"/>
      <c r="D186" s="82"/>
      <c r="E186" s="276" t="s">
        <v>24</v>
      </c>
      <c r="F186" s="277"/>
      <c r="G186" s="277"/>
      <c r="H186" s="277"/>
      <c r="I186" s="277"/>
      <c r="J186" s="278"/>
      <c r="K186" s="279"/>
      <c r="L186" s="280"/>
      <c r="M186" s="281"/>
      <c r="N186" s="228"/>
      <c r="O186" s="229"/>
      <c r="P186" s="229"/>
      <c r="Q186" s="229"/>
      <c r="R186" s="229"/>
      <c r="S186" s="229"/>
      <c r="T186" s="229"/>
      <c r="U186" s="229"/>
      <c r="V186" s="230"/>
      <c r="W186" s="285"/>
      <c r="X186" s="286"/>
      <c r="Y186" s="84" t="s">
        <v>11</v>
      </c>
      <c r="Z186" s="28"/>
    </row>
    <row r="187" spans="1:26" ht="20.100000000000001" customHeight="1">
      <c r="A187" s="10"/>
      <c r="B187" s="10"/>
      <c r="C187" s="25"/>
      <c r="D187" s="82"/>
      <c r="E187" s="287"/>
      <c r="F187" s="288"/>
      <c r="G187" s="288"/>
      <c r="H187" s="288"/>
      <c r="I187" s="288"/>
      <c r="J187" s="289"/>
      <c r="K187" s="282"/>
      <c r="L187" s="283"/>
      <c r="M187" s="284"/>
      <c r="N187" s="290"/>
      <c r="O187" s="291"/>
      <c r="P187" s="291"/>
      <c r="Q187" s="291"/>
      <c r="R187" s="291"/>
      <c r="S187" s="291"/>
      <c r="T187" s="291"/>
      <c r="U187" s="291"/>
      <c r="V187" s="292"/>
      <c r="W187" s="293"/>
      <c r="X187" s="294"/>
      <c r="Y187" s="85" t="s">
        <v>11</v>
      </c>
      <c r="Z187" s="28"/>
    </row>
    <row r="188" spans="1:26" ht="20.100000000000001" customHeight="1">
      <c r="A188" s="10"/>
      <c r="B188" s="10"/>
      <c r="C188" s="25"/>
      <c r="D188" s="26"/>
      <c r="E188" s="86"/>
      <c r="F188" s="86"/>
      <c r="G188" s="86"/>
      <c r="H188" s="86"/>
      <c r="I188" s="86"/>
      <c r="J188" s="86"/>
      <c r="K188" s="126"/>
      <c r="L188" s="126"/>
      <c r="M188" s="126"/>
      <c r="N188" s="126"/>
      <c r="O188" s="126"/>
      <c r="P188" s="126"/>
      <c r="Q188" s="126"/>
      <c r="R188" s="126"/>
      <c r="S188" s="126"/>
      <c r="T188" s="126"/>
      <c r="U188" s="126"/>
      <c r="V188" s="126"/>
      <c r="W188" s="126"/>
      <c r="X188" s="126"/>
      <c r="Y188" s="126"/>
      <c r="Z188" s="28"/>
    </row>
    <row r="189" spans="1:26" ht="20.100000000000001" customHeight="1">
      <c r="A189" s="10">
        <f>IF(TRIM($I189)="", 1001, 0)</f>
        <v>1001</v>
      </c>
      <c r="B189" s="10"/>
      <c r="C189" s="25"/>
      <c r="D189" s="26">
        <v>4</v>
      </c>
      <c r="E189" s="5" t="s">
        <v>0</v>
      </c>
      <c r="I189" s="187"/>
      <c r="J189" s="187"/>
      <c r="K189" s="187"/>
      <c r="L189" s="187"/>
      <c r="M189" s="187"/>
      <c r="N189" s="125" t="s">
        <v>25</v>
      </c>
      <c r="O189" s="125"/>
      <c r="P189" s="125"/>
      <c r="Q189" s="125"/>
      <c r="R189" s="125"/>
      <c r="S189" s="125"/>
      <c r="T189" s="125"/>
      <c r="U189" s="125"/>
      <c r="V189" s="125"/>
      <c r="W189" s="125"/>
      <c r="X189" s="125"/>
      <c r="Y189" s="125"/>
      <c r="Z189" s="28"/>
    </row>
    <row r="190" spans="1:26" ht="45" customHeight="1">
      <c r="A190" s="10"/>
      <c r="B190" s="10"/>
      <c r="C190" s="29"/>
      <c r="D190" s="125"/>
      <c r="E190" s="125"/>
      <c r="F190" s="125"/>
      <c r="G190" s="125"/>
      <c r="H190" s="125"/>
      <c r="I190" s="27"/>
      <c r="J190" s="210" t="s">
        <v>111</v>
      </c>
      <c r="K190" s="211"/>
      <c r="L190" s="211"/>
      <c r="M190" s="211"/>
      <c r="N190" s="211"/>
      <c r="O190" s="211"/>
      <c r="P190" s="211"/>
      <c r="Q190" s="211"/>
      <c r="R190" s="211"/>
      <c r="S190" s="211"/>
      <c r="T190" s="211"/>
      <c r="U190" s="211"/>
      <c r="V190" s="211"/>
      <c r="W190" s="211"/>
      <c r="X190" s="211"/>
      <c r="Y190" s="211"/>
      <c r="Z190" s="28"/>
    </row>
    <row r="191" spans="1:26" ht="20.100000000000001" customHeight="1">
      <c r="A191" s="10"/>
      <c r="B191" s="10"/>
      <c r="C191" s="25"/>
      <c r="D191" s="26">
        <v>5</v>
      </c>
      <c r="E191" s="5" t="s">
        <v>28</v>
      </c>
      <c r="I191" s="184"/>
      <c r="J191" s="212"/>
      <c r="K191" s="212"/>
      <c r="L191" s="212"/>
      <c r="M191" s="212"/>
      <c r="N191" s="125"/>
      <c r="O191" s="125"/>
      <c r="P191" s="125"/>
      <c r="Q191" s="125"/>
      <c r="R191" s="125"/>
      <c r="S191" s="125"/>
      <c r="T191" s="125"/>
      <c r="U191" s="125"/>
      <c r="V191" s="125"/>
      <c r="W191" s="125"/>
      <c r="X191" s="125"/>
      <c r="Y191" s="125"/>
      <c r="Z191" s="28"/>
    </row>
    <row r="192" spans="1:26" ht="20.100000000000001" customHeight="1">
      <c r="A192" s="10"/>
      <c r="B192" s="10"/>
      <c r="C192" s="29"/>
      <c r="D192" s="125"/>
      <c r="E192" s="125"/>
      <c r="F192" s="125"/>
      <c r="G192" s="125"/>
      <c r="H192" s="125"/>
      <c r="I192" s="27"/>
      <c r="J192" s="127" t="str">
        <f>日付例&amp;"　年月日を入力してください。個人の場合は入力不要です。"</f>
        <v>例)2022/4/1、R4/4/1　年月日を入力してください。個人の場合は入力不要です。</v>
      </c>
      <c r="K192" s="126"/>
      <c r="L192" s="126"/>
      <c r="M192" s="126"/>
      <c r="N192" s="126"/>
      <c r="O192" s="126"/>
      <c r="P192" s="126"/>
      <c r="Q192" s="126"/>
      <c r="R192" s="126"/>
      <c r="S192" s="126"/>
      <c r="T192" s="126"/>
      <c r="U192" s="126"/>
      <c r="V192" s="126"/>
      <c r="W192" s="126"/>
      <c r="X192" s="126"/>
      <c r="Y192" s="126"/>
      <c r="Z192" s="28"/>
    </row>
    <row r="193" spans="1:27" ht="20.100000000000001" customHeight="1">
      <c r="A193" s="10"/>
      <c r="B193" s="10"/>
      <c r="C193" s="25"/>
      <c r="D193" s="26">
        <v>6</v>
      </c>
      <c r="E193" s="5" t="s">
        <v>86</v>
      </c>
      <c r="F193" s="125"/>
      <c r="G193" s="125"/>
      <c r="H193" s="125"/>
      <c r="I193" s="184"/>
      <c r="J193" s="212"/>
      <c r="K193" s="212"/>
      <c r="L193" s="212"/>
      <c r="M193" s="212"/>
      <c r="N193" s="87"/>
      <c r="O193" s="81"/>
      <c r="P193" s="81"/>
      <c r="Q193" s="81"/>
      <c r="R193" s="81"/>
      <c r="S193" s="81"/>
      <c r="T193" s="81"/>
      <c r="U193" s="81"/>
      <c r="V193" s="81"/>
      <c r="W193" s="81"/>
      <c r="X193" s="81"/>
      <c r="Y193" s="81"/>
      <c r="Z193" s="88"/>
      <c r="AA193" s="29"/>
    </row>
    <row r="194" spans="1:27" ht="20.100000000000001" customHeight="1">
      <c r="A194" s="10"/>
      <c r="B194" s="10"/>
      <c r="C194" s="25"/>
      <c r="D194" s="26"/>
      <c r="E194" s="125"/>
      <c r="F194" s="125"/>
      <c r="G194" s="125"/>
      <c r="H194" s="125"/>
      <c r="I194" s="89"/>
      <c r="J194" s="127" t="str">
        <f>日付例&amp;"　年月日を入力してください。1900/4/1以前の場合は、空欄のままとしてください。"</f>
        <v>例)2022/4/1、R4/4/1　年月日を入力してください。1900/4/1以前の場合は、空欄のままとしてください。</v>
      </c>
      <c r="K194" s="127"/>
      <c r="L194" s="127"/>
      <c r="M194" s="36"/>
      <c r="N194" s="90"/>
      <c r="O194" s="127"/>
      <c r="P194" s="36"/>
      <c r="Q194" s="127"/>
      <c r="R194" s="127"/>
      <c r="S194" s="127"/>
      <c r="T194" s="127"/>
      <c r="U194" s="127"/>
      <c r="V194" s="127"/>
      <c r="W194" s="127"/>
      <c r="X194" s="127"/>
      <c r="Y194" s="127"/>
      <c r="Z194" s="39"/>
      <c r="AA194" s="29"/>
    </row>
    <row r="195" spans="1:27" ht="20.100000000000001" customHeight="1">
      <c r="A195" s="10"/>
      <c r="B195" s="10"/>
      <c r="C195" s="25"/>
      <c r="D195" s="26">
        <v>7</v>
      </c>
      <c r="E195" s="125" t="s">
        <v>29</v>
      </c>
      <c r="F195" s="125"/>
      <c r="G195" s="125"/>
      <c r="H195" s="125"/>
      <c r="I195" s="184"/>
      <c r="J195" s="186"/>
      <c r="K195" s="186"/>
      <c r="L195" s="186"/>
      <c r="M195" s="186"/>
      <c r="N195" s="91" t="s">
        <v>30</v>
      </c>
      <c r="O195" s="184"/>
      <c r="P195" s="185"/>
      <c r="Q195" s="185"/>
      <c r="R195" s="185"/>
      <c r="S195" s="128" t="s">
        <v>31</v>
      </c>
      <c r="U195" s="81"/>
      <c r="V195" s="81"/>
      <c r="W195" s="81"/>
      <c r="X195" s="81"/>
      <c r="Y195" s="81"/>
      <c r="Z195" s="88"/>
      <c r="AA195" s="29"/>
    </row>
    <row r="196" spans="1:27" ht="20.100000000000001" customHeight="1">
      <c r="A196" s="10"/>
      <c r="B196" s="10"/>
      <c r="C196" s="25"/>
      <c r="D196" s="26"/>
      <c r="E196" s="86" t="s">
        <v>32</v>
      </c>
      <c r="F196" s="125"/>
      <c r="G196" s="125"/>
      <c r="H196" s="125"/>
      <c r="I196" s="89"/>
      <c r="J196" s="127" t="str">
        <f>日付例&amp;"　年月日を入力してください。"</f>
        <v>例)2022/4/1、R4/4/1　年月日を入力してください。</v>
      </c>
      <c r="K196" s="127"/>
      <c r="L196" s="127"/>
      <c r="M196" s="36"/>
      <c r="N196" s="90"/>
      <c r="O196" s="127"/>
      <c r="P196" s="36"/>
      <c r="Q196" s="127"/>
      <c r="R196" s="127"/>
      <c r="S196" s="127"/>
      <c r="T196" s="127"/>
      <c r="U196" s="127"/>
      <c r="V196" s="127"/>
      <c r="W196" s="127"/>
      <c r="X196" s="127"/>
      <c r="Y196" s="127"/>
      <c r="Z196" s="39"/>
      <c r="AA196" s="29"/>
    </row>
    <row r="197" spans="1:27" ht="20.100000000000001" customHeight="1">
      <c r="A197" s="10"/>
      <c r="B197" s="10"/>
      <c r="C197" s="25"/>
      <c r="D197" s="26">
        <v>8</v>
      </c>
      <c r="E197" s="92" t="s">
        <v>107</v>
      </c>
      <c r="F197" s="125"/>
      <c r="G197" s="125"/>
      <c r="H197" s="125"/>
      <c r="I197" s="184"/>
      <c r="J197" s="186"/>
      <c r="K197" s="186"/>
      <c r="L197" s="186"/>
      <c r="M197" s="186"/>
      <c r="N197" s="93"/>
      <c r="O197" s="81"/>
      <c r="P197" s="80"/>
      <c r="Q197" s="81"/>
      <c r="R197" s="81"/>
      <c r="S197" s="81"/>
      <c r="T197" s="81"/>
      <c r="U197" s="81"/>
      <c r="V197" s="81"/>
      <c r="W197" s="81"/>
      <c r="X197" s="81"/>
      <c r="Y197" s="81"/>
      <c r="Z197" s="88"/>
      <c r="AA197" s="29"/>
    </row>
    <row r="198" spans="1:27" ht="20.100000000000001" customHeight="1">
      <c r="A198" s="10"/>
      <c r="B198" s="10"/>
      <c r="C198" s="25"/>
      <c r="D198" s="26"/>
      <c r="E198" s="86" t="s">
        <v>87</v>
      </c>
      <c r="F198" s="125"/>
      <c r="G198" s="125"/>
      <c r="H198" s="125"/>
      <c r="I198" s="94"/>
      <c r="J198" s="127" t="str">
        <f>日付例&amp;"　年月日を入力してください。"</f>
        <v>例)2022/4/1、R4/4/1　年月日を入力してください。</v>
      </c>
      <c r="K198" s="127"/>
      <c r="L198" s="127"/>
      <c r="M198" s="36"/>
      <c r="N198" s="90"/>
      <c r="O198" s="127"/>
      <c r="P198" s="36"/>
      <c r="Q198" s="127"/>
      <c r="R198" s="127"/>
      <c r="X198" s="127"/>
      <c r="Y198" s="127"/>
      <c r="Z198" s="39"/>
      <c r="AA198" s="29"/>
    </row>
    <row r="199" spans="1:27" ht="20.100000000000001" customHeight="1">
      <c r="A199" s="10"/>
      <c r="B199" s="10"/>
      <c r="C199" s="25"/>
      <c r="D199" s="26">
        <v>9</v>
      </c>
      <c r="E199" s="5" t="s">
        <v>118</v>
      </c>
      <c r="I199" s="76"/>
      <c r="J199" s="76"/>
      <c r="K199" s="76"/>
      <c r="L199" s="76"/>
      <c r="M199" s="125"/>
      <c r="N199" s="125"/>
      <c r="O199" s="125"/>
      <c r="P199" s="125"/>
      <c r="Q199" s="125"/>
      <c r="R199" s="125"/>
      <c r="S199" s="125"/>
      <c r="T199" s="125"/>
      <c r="U199" s="125"/>
      <c r="V199" s="125"/>
      <c r="W199" s="125"/>
      <c r="X199" s="125"/>
      <c r="Z199" s="67"/>
    </row>
    <row r="200" spans="1:27" ht="20.100000000000001" customHeight="1">
      <c r="A200" s="10">
        <f>IF(TRIM($I200)="", 1001, 0)</f>
        <v>1001</v>
      </c>
      <c r="B200" s="10"/>
      <c r="C200" s="25"/>
      <c r="E200" s="197" t="s">
        <v>88</v>
      </c>
      <c r="F200" s="198"/>
      <c r="G200" s="198"/>
      <c r="H200" s="199"/>
      <c r="I200" s="164"/>
      <c r="J200" s="200"/>
      <c r="K200" s="200"/>
      <c r="L200" s="200"/>
      <c r="M200" s="201"/>
      <c r="Y200" s="125"/>
      <c r="Z200" s="67"/>
    </row>
    <row r="201" spans="1:27" ht="20.100000000000001" customHeight="1">
      <c r="A201" s="10">
        <f>IF(TRIM($I201)="", 1001, 0)</f>
        <v>1001</v>
      </c>
      <c r="B201" s="10"/>
      <c r="C201" s="25"/>
      <c r="D201" s="26"/>
      <c r="E201" s="202" t="s">
        <v>89</v>
      </c>
      <c r="F201" s="203"/>
      <c r="G201" s="203"/>
      <c r="H201" s="204"/>
      <c r="I201" s="167"/>
      <c r="J201" s="205"/>
      <c r="K201" s="205"/>
      <c r="L201" s="205"/>
      <c r="M201" s="206"/>
      <c r="Y201" s="125"/>
      <c r="Z201" s="67"/>
    </row>
    <row r="202" spans="1:27" ht="20.100000000000001" customHeight="1">
      <c r="A202" s="10">
        <f>IF(TRIM($I202)="", 1001, 0)</f>
        <v>1001</v>
      </c>
      <c r="B202" s="10"/>
      <c r="C202" s="25"/>
      <c r="D202" s="26"/>
      <c r="E202" s="207" t="s">
        <v>90</v>
      </c>
      <c r="F202" s="208"/>
      <c r="G202" s="208"/>
      <c r="H202" s="209"/>
      <c r="I202" s="167"/>
      <c r="J202" s="205"/>
      <c r="K202" s="205"/>
      <c r="L202" s="205"/>
      <c r="M202" s="206"/>
      <c r="Y202" s="125"/>
      <c r="Z202" s="67"/>
    </row>
    <row r="203" spans="1:27" ht="20.100000000000001" customHeight="1">
      <c r="A203" s="10"/>
      <c r="B203" s="10"/>
      <c r="C203" s="25"/>
      <c r="D203" s="26"/>
      <c r="E203" s="202" t="s">
        <v>91</v>
      </c>
      <c r="F203" s="203"/>
      <c r="G203" s="203"/>
      <c r="H203" s="204"/>
      <c r="I203" s="213">
        <f>I200+I201+I202</f>
        <v>0</v>
      </c>
      <c r="J203" s="214"/>
      <c r="K203" s="214"/>
      <c r="L203" s="214"/>
      <c r="M203" s="215"/>
      <c r="Y203" s="125"/>
      <c r="Z203" s="67"/>
    </row>
    <row r="204" spans="1:27" ht="20.100000000000001" customHeight="1">
      <c r="A204" s="10">
        <f>IF(TRIM($I204)="", 1001, 0)</f>
        <v>1001</v>
      </c>
      <c r="B204" s="10"/>
      <c r="C204" s="25"/>
      <c r="D204" s="26"/>
      <c r="E204" s="216" t="s">
        <v>92</v>
      </c>
      <c r="F204" s="217"/>
      <c r="G204" s="217"/>
      <c r="H204" s="218"/>
      <c r="I204" s="219"/>
      <c r="J204" s="220"/>
      <c r="K204" s="220"/>
      <c r="L204" s="220"/>
      <c r="M204" s="221"/>
      <c r="Y204" s="125"/>
      <c r="Z204" s="67"/>
    </row>
    <row r="205" spans="1:27" ht="20.100000000000001" customHeight="1">
      <c r="A205" s="10"/>
      <c r="B205" s="10"/>
      <c r="C205" s="25"/>
      <c r="D205" s="26"/>
      <c r="E205" s="95"/>
      <c r="F205" s="96"/>
      <c r="G205" s="93"/>
      <c r="H205" s="93"/>
      <c r="I205" s="87"/>
      <c r="J205" s="93"/>
      <c r="K205" s="93"/>
      <c r="Y205" s="125"/>
      <c r="Z205" s="67"/>
    </row>
    <row r="206" spans="1:27" ht="20.100000000000001" customHeight="1">
      <c r="A206" s="10"/>
      <c r="B206" s="10"/>
      <c r="C206" s="25"/>
      <c r="D206" s="26">
        <v>10</v>
      </c>
      <c r="E206" s="5" t="s">
        <v>33</v>
      </c>
      <c r="I206" s="238"/>
      <c r="J206" s="212"/>
      <c r="K206" s="212"/>
      <c r="L206" s="212"/>
      <c r="M206" s="212"/>
      <c r="N206" s="125"/>
      <c r="O206" s="125"/>
      <c r="P206" s="125"/>
      <c r="Q206" s="125"/>
      <c r="R206" s="125"/>
      <c r="S206" s="125"/>
      <c r="T206" s="125"/>
      <c r="U206" s="125"/>
      <c r="V206" s="125"/>
      <c r="W206" s="125"/>
      <c r="X206" s="125"/>
      <c r="Y206" s="125"/>
      <c r="Z206" s="28"/>
    </row>
    <row r="207" spans="1:27" ht="60" customHeight="1">
      <c r="A207" s="10"/>
      <c r="B207" s="10"/>
      <c r="C207" s="29"/>
      <c r="D207" s="125"/>
      <c r="E207" s="125"/>
      <c r="F207" s="125"/>
      <c r="G207" s="125"/>
      <c r="H207" s="125"/>
      <c r="I207" s="27"/>
      <c r="J207" s="304" t="s">
        <v>113</v>
      </c>
      <c r="K207" s="304"/>
      <c r="L207" s="304"/>
      <c r="M207" s="304"/>
      <c r="N207" s="304"/>
      <c r="O207" s="304"/>
      <c r="P207" s="304"/>
      <c r="Q207" s="304"/>
      <c r="R207" s="304"/>
      <c r="S207" s="304"/>
      <c r="T207" s="304"/>
      <c r="U207" s="304"/>
      <c r="V207" s="304"/>
      <c r="W207" s="304"/>
      <c r="X207" s="304"/>
      <c r="Y207" s="304"/>
      <c r="Z207" s="28"/>
    </row>
    <row r="208" spans="1:27" ht="20.100000000000001" customHeight="1">
      <c r="A208" s="10"/>
      <c r="B208" s="10"/>
      <c r="C208" s="21"/>
      <c r="D208" s="26">
        <v>11</v>
      </c>
      <c r="E208" s="125" t="s">
        <v>34</v>
      </c>
      <c r="F208" s="22"/>
      <c r="G208" s="22"/>
      <c r="H208" s="22"/>
      <c r="I208" s="125"/>
      <c r="J208" s="125"/>
      <c r="K208" s="125"/>
      <c r="L208" s="125"/>
      <c r="M208" s="125"/>
      <c r="N208" s="125"/>
      <c r="O208" s="125"/>
      <c r="P208" s="125"/>
      <c r="Q208" s="125"/>
      <c r="R208" s="125"/>
      <c r="S208" s="125"/>
      <c r="T208" s="125"/>
      <c r="U208" s="125"/>
      <c r="V208" s="125"/>
      <c r="W208" s="125"/>
      <c r="X208" s="125"/>
      <c r="Y208" s="125"/>
      <c r="Z208" s="28"/>
      <c r="AA208" s="29"/>
    </row>
    <row r="209" spans="1:27" ht="20.100000000000001" customHeight="1">
      <c r="A209" s="10"/>
      <c r="B209" s="10"/>
      <c r="C209" s="25"/>
      <c r="D209" s="67"/>
      <c r="E209" s="188" t="s">
        <v>7</v>
      </c>
      <c r="F209" s="189"/>
      <c r="G209" s="189"/>
      <c r="H209" s="190"/>
      <c r="I209" s="191" t="s">
        <v>93</v>
      </c>
      <c r="J209" s="192"/>
      <c r="K209" s="192"/>
      <c r="L209" s="192"/>
      <c r="M209" s="193"/>
      <c r="Z209" s="67"/>
      <c r="AA209" s="29"/>
    </row>
    <row r="210" spans="1:27" ht="20.100000000000001" customHeight="1">
      <c r="A210" s="10"/>
      <c r="B210" s="10"/>
      <c r="C210" s="25"/>
      <c r="D210" s="67"/>
      <c r="E210" s="194" t="s">
        <v>35</v>
      </c>
      <c r="F210" s="195"/>
      <c r="G210" s="195"/>
      <c r="H210" s="196"/>
      <c r="I210" s="164"/>
      <c r="J210" s="165"/>
      <c r="K210" s="165"/>
      <c r="L210" s="165"/>
      <c r="M210" s="166"/>
      <c r="Z210" s="67"/>
      <c r="AA210" s="29"/>
    </row>
    <row r="211" spans="1:27" ht="20.100000000000001" customHeight="1">
      <c r="A211" s="10"/>
      <c r="B211" s="10"/>
      <c r="C211" s="25"/>
      <c r="D211" s="67"/>
      <c r="E211" s="295" t="s">
        <v>36</v>
      </c>
      <c r="F211" s="296"/>
      <c r="G211" s="296"/>
      <c r="H211" s="297"/>
      <c r="I211" s="167"/>
      <c r="J211" s="168"/>
      <c r="K211" s="168"/>
      <c r="L211" s="168"/>
      <c r="M211" s="169"/>
      <c r="Z211" s="67"/>
      <c r="AA211" s="29"/>
    </row>
    <row r="212" spans="1:27" ht="20.100000000000001" customHeight="1">
      <c r="A212" s="10"/>
      <c r="B212" s="10"/>
      <c r="C212" s="25"/>
      <c r="D212" s="67"/>
      <c r="E212" s="295" t="s">
        <v>37</v>
      </c>
      <c r="F212" s="296"/>
      <c r="G212" s="296"/>
      <c r="H212" s="297"/>
      <c r="I212" s="167"/>
      <c r="J212" s="168"/>
      <c r="K212" s="168"/>
      <c r="L212" s="168"/>
      <c r="M212" s="169"/>
      <c r="Z212" s="67"/>
      <c r="AA212" s="29"/>
    </row>
    <row r="213" spans="1:27" ht="20.100000000000001" customHeight="1" thickBot="1">
      <c r="A213" s="10"/>
      <c r="B213" s="10"/>
      <c r="C213" s="25"/>
      <c r="D213" s="67"/>
      <c r="E213" s="298" t="s">
        <v>38</v>
      </c>
      <c r="F213" s="299"/>
      <c r="G213" s="299"/>
      <c r="H213" s="300"/>
      <c r="I213" s="170"/>
      <c r="J213" s="171"/>
      <c r="K213" s="171"/>
      <c r="L213" s="171"/>
      <c r="M213" s="172"/>
      <c r="Z213" s="67"/>
      <c r="AA213" s="29"/>
    </row>
    <row r="214" spans="1:27" ht="20.100000000000001" customHeight="1" thickTop="1">
      <c r="A214" s="10"/>
      <c r="B214" s="10"/>
      <c r="C214" s="25"/>
      <c r="E214" s="301" t="s">
        <v>94</v>
      </c>
      <c r="F214" s="302"/>
      <c r="G214" s="302"/>
      <c r="H214" s="303"/>
      <c r="I214" s="147">
        <f>I210+I212+I213</f>
        <v>0</v>
      </c>
      <c r="J214" s="148"/>
      <c r="K214" s="148"/>
      <c r="L214" s="148"/>
      <c r="M214" s="149"/>
      <c r="Z214" s="67"/>
      <c r="AA214" s="29"/>
    </row>
    <row r="215" spans="1:27" ht="20.100000000000001" customHeight="1">
      <c r="A215" s="10"/>
      <c r="B215" s="10"/>
      <c r="C215" s="25"/>
      <c r="D215" s="26"/>
      <c r="E215" s="125"/>
      <c r="F215" s="125"/>
      <c r="G215" s="125"/>
      <c r="H215" s="125"/>
      <c r="I215" s="81"/>
      <c r="J215" s="81"/>
      <c r="K215" s="81"/>
      <c r="L215" s="93"/>
      <c r="M215" s="93"/>
      <c r="N215" s="93"/>
      <c r="O215" s="81"/>
      <c r="P215" s="81"/>
      <c r="Q215" s="81"/>
      <c r="R215" s="81"/>
      <c r="S215" s="81"/>
      <c r="T215" s="81"/>
      <c r="U215" s="81"/>
      <c r="V215" s="81"/>
      <c r="W215" s="81"/>
      <c r="X215" s="81"/>
      <c r="Y215" s="81"/>
      <c r="Z215" s="88"/>
      <c r="AA215" s="29"/>
    </row>
    <row r="216" spans="1:27" ht="20.100000000000001" customHeight="1">
      <c r="A216" s="10"/>
      <c r="B216" s="10"/>
      <c r="C216" s="25"/>
      <c r="D216" s="26">
        <v>12</v>
      </c>
      <c r="E216" s="125" t="s">
        <v>39</v>
      </c>
      <c r="F216" s="125"/>
      <c r="G216" s="125"/>
      <c r="H216" s="125"/>
      <c r="I216" s="57"/>
      <c r="Z216" s="67"/>
      <c r="AA216" s="29"/>
    </row>
    <row r="217" spans="1:27" ht="20.100000000000001" customHeight="1">
      <c r="A217" s="10"/>
      <c r="B217" s="10"/>
      <c r="C217" s="25"/>
      <c r="D217" s="67"/>
      <c r="E217" s="188" t="s">
        <v>7</v>
      </c>
      <c r="F217" s="189"/>
      <c r="G217" s="189"/>
      <c r="H217" s="190"/>
      <c r="I217" s="191" t="s">
        <v>95</v>
      </c>
      <c r="J217" s="192"/>
      <c r="K217" s="192"/>
      <c r="L217" s="192"/>
      <c r="M217" s="193"/>
      <c r="Z217" s="67"/>
      <c r="AA217" s="29"/>
    </row>
    <row r="218" spans="1:27" ht="20.100000000000001" customHeight="1">
      <c r="A218" s="10"/>
      <c r="B218" s="10"/>
      <c r="C218" s="25"/>
      <c r="D218" s="26"/>
      <c r="E218" s="318" t="s">
        <v>96</v>
      </c>
      <c r="F218" s="319"/>
      <c r="G218" s="319"/>
      <c r="H218" s="320"/>
      <c r="I218" s="164"/>
      <c r="J218" s="165"/>
      <c r="K218" s="165"/>
      <c r="L218" s="165"/>
      <c r="M218" s="166"/>
      <c r="N218" s="5" t="s">
        <v>97</v>
      </c>
      <c r="Z218" s="67"/>
      <c r="AA218" s="29"/>
    </row>
    <row r="219" spans="1:27" ht="20.100000000000001" customHeight="1" thickBot="1">
      <c r="A219" s="10"/>
      <c r="B219" s="10"/>
      <c r="C219" s="25"/>
      <c r="D219" s="26"/>
      <c r="E219" s="321" t="s">
        <v>98</v>
      </c>
      <c r="F219" s="322"/>
      <c r="G219" s="322"/>
      <c r="H219" s="323"/>
      <c r="I219" s="170"/>
      <c r="J219" s="171"/>
      <c r="K219" s="171"/>
      <c r="L219" s="171"/>
      <c r="M219" s="172"/>
      <c r="N219" s="5" t="s">
        <v>97</v>
      </c>
      <c r="Z219" s="67"/>
      <c r="AA219" s="29"/>
    </row>
    <row r="220" spans="1:27" ht="20.100000000000001" customHeight="1" thickTop="1">
      <c r="A220" s="10"/>
      <c r="B220" s="10"/>
      <c r="C220" s="25"/>
      <c r="D220" s="26"/>
      <c r="E220" s="324" t="s">
        <v>40</v>
      </c>
      <c r="F220" s="325"/>
      <c r="G220" s="325"/>
      <c r="H220" s="326"/>
      <c r="I220" s="327" t="str">
        <f>IFERROR(ROUND(I218*100/I219,1),"")</f>
        <v/>
      </c>
      <c r="J220" s="328"/>
      <c r="K220" s="328"/>
      <c r="L220" s="328"/>
      <c r="M220" s="329"/>
      <c r="N220" s="5" t="s">
        <v>11</v>
      </c>
      <c r="Z220" s="67"/>
      <c r="AA220" s="29"/>
    </row>
    <row r="221" spans="1:27" ht="20.100000000000001" customHeight="1">
      <c r="A221" s="10"/>
      <c r="B221" s="10"/>
      <c r="C221" s="25"/>
      <c r="D221" s="26"/>
      <c r="E221" s="81"/>
      <c r="F221" s="81"/>
      <c r="G221" s="81"/>
      <c r="H221" s="81"/>
      <c r="I221" s="81"/>
      <c r="J221" s="81"/>
      <c r="K221" s="81"/>
      <c r="L221" s="81"/>
      <c r="M221" s="81"/>
      <c r="N221" s="81"/>
      <c r="O221" s="81"/>
      <c r="P221" s="81"/>
      <c r="Q221" s="81"/>
      <c r="R221" s="81"/>
      <c r="S221" s="81"/>
      <c r="T221" s="81"/>
      <c r="U221" s="81"/>
      <c r="V221" s="81"/>
      <c r="W221" s="81"/>
      <c r="X221" s="81"/>
      <c r="Y221" s="81"/>
      <c r="Z221" s="88"/>
      <c r="AA221" s="29"/>
    </row>
    <row r="222" spans="1:27" ht="20.100000000000001" customHeight="1">
      <c r="A222" s="10"/>
      <c r="B222" s="10"/>
      <c r="C222" s="40"/>
      <c r="D222" s="41"/>
      <c r="E222" s="41"/>
      <c r="F222" s="41"/>
      <c r="G222" s="41"/>
      <c r="H222" s="41"/>
      <c r="I222" s="41"/>
      <c r="J222" s="42"/>
      <c r="K222" s="42"/>
      <c r="L222" s="42"/>
      <c r="M222" s="63"/>
      <c r="N222" s="42"/>
      <c r="O222" s="42"/>
      <c r="P222" s="63"/>
      <c r="Q222" s="42"/>
      <c r="R222" s="42"/>
      <c r="S222" s="42"/>
      <c r="T222" s="42"/>
      <c r="U222" s="42"/>
      <c r="V222" s="42"/>
      <c r="W222" s="42"/>
      <c r="X222" s="42"/>
      <c r="Y222" s="42"/>
      <c r="Z222" s="97"/>
      <c r="AA222" s="29"/>
    </row>
    <row r="223" spans="1:27" ht="20.100000000000001" customHeight="1">
      <c r="A223" s="10"/>
      <c r="B223" s="10"/>
      <c r="C223" s="125"/>
      <c r="D223" s="125"/>
      <c r="E223" s="125"/>
      <c r="F223" s="125"/>
      <c r="G223" s="125"/>
      <c r="H223" s="125"/>
      <c r="I223" s="125"/>
      <c r="J223" s="46"/>
      <c r="K223" s="46"/>
      <c r="L223" s="46"/>
      <c r="M223" s="64"/>
      <c r="N223" s="46"/>
      <c r="O223" s="46"/>
      <c r="P223" s="64"/>
      <c r="Q223" s="46"/>
      <c r="R223" s="46"/>
      <c r="S223" s="46"/>
      <c r="T223" s="46"/>
      <c r="U223" s="46"/>
      <c r="V223" s="46"/>
      <c r="W223" s="46"/>
      <c r="X223" s="46"/>
      <c r="Y223" s="46"/>
      <c r="Z223" s="46"/>
      <c r="AA223" s="46"/>
    </row>
    <row r="224" spans="1:27" ht="20.100000000000001" customHeight="1">
      <c r="A224" s="9"/>
      <c r="B224" s="10"/>
      <c r="C224" s="125"/>
      <c r="D224" s="125"/>
      <c r="E224" s="125"/>
      <c r="F224" s="125"/>
      <c r="G224" s="125"/>
      <c r="H224" s="125"/>
      <c r="I224" s="46"/>
      <c r="J224" s="125"/>
      <c r="K224" s="125"/>
      <c r="L224" s="56"/>
      <c r="M224" s="125"/>
      <c r="N224" s="125"/>
      <c r="O224" s="125"/>
      <c r="P224" s="125"/>
      <c r="Q224" s="125"/>
      <c r="R224" s="125"/>
      <c r="S224" s="125"/>
      <c r="T224" s="125"/>
      <c r="U224" s="125"/>
      <c r="V224" s="125"/>
      <c r="W224" s="125"/>
      <c r="X224" s="125"/>
      <c r="Y224" s="125"/>
      <c r="Z224" s="125"/>
    </row>
    <row r="225" spans="1:26" ht="20.100000000000001" customHeight="1">
      <c r="A225" s="9"/>
      <c r="B225" s="10"/>
      <c r="C225" s="235" t="s">
        <v>44</v>
      </c>
      <c r="D225" s="236"/>
      <c r="E225" s="236"/>
      <c r="F225" s="236"/>
      <c r="G225" s="236"/>
      <c r="H225" s="236"/>
      <c r="I225" s="237"/>
      <c r="L225" s="47"/>
    </row>
    <row r="226" spans="1:26" ht="20.100000000000001" customHeight="1">
      <c r="A226" s="9"/>
      <c r="B226" s="10"/>
      <c r="C226" s="21"/>
      <c r="D226" s="22"/>
      <c r="E226" s="22"/>
      <c r="F226" s="22"/>
      <c r="G226" s="22"/>
      <c r="H226" s="22"/>
      <c r="I226" s="22"/>
      <c r="J226" s="23"/>
      <c r="K226" s="23"/>
      <c r="L226" s="60"/>
      <c r="M226" s="60"/>
      <c r="N226" s="23"/>
      <c r="O226" s="23"/>
      <c r="P226" s="23"/>
      <c r="Q226" s="23"/>
      <c r="R226" s="23"/>
      <c r="S226" s="23"/>
      <c r="T226" s="23"/>
      <c r="U226" s="23"/>
      <c r="V226" s="23"/>
      <c r="W226" s="23"/>
      <c r="X226" s="23"/>
      <c r="Y226" s="23"/>
      <c r="Z226" s="24"/>
    </row>
    <row r="227" spans="1:26" ht="20.100000000000001" hidden="1" customHeight="1">
      <c r="A227" s="9"/>
      <c r="B227" s="10"/>
      <c r="C227" s="21"/>
      <c r="D227" s="22"/>
      <c r="E227" s="22"/>
      <c r="F227" s="22"/>
      <c r="G227" s="22"/>
      <c r="H227" s="22"/>
      <c r="I227" s="22"/>
      <c r="J227" s="125"/>
      <c r="K227" s="125"/>
      <c r="L227" s="56"/>
      <c r="M227" s="56"/>
      <c r="N227" s="125"/>
      <c r="O227" s="125"/>
      <c r="P227" s="125"/>
      <c r="Q227" s="125"/>
      <c r="R227" s="125"/>
      <c r="S227" s="125"/>
      <c r="T227" s="125"/>
      <c r="U227" s="125"/>
      <c r="V227" s="125"/>
      <c r="W227" s="125"/>
      <c r="X227" s="125"/>
      <c r="Y227" s="125"/>
      <c r="Z227" s="28"/>
    </row>
    <row r="228" spans="1:26" ht="20.100000000000001" customHeight="1">
      <c r="A228" s="9"/>
      <c r="B228" s="10"/>
      <c r="C228" s="25"/>
      <c r="D228" s="26">
        <v>1</v>
      </c>
      <c r="E228" s="5" t="s">
        <v>43</v>
      </c>
      <c r="J228" s="126"/>
      <c r="K228" s="126"/>
      <c r="L228" s="62"/>
      <c r="M228" s="126"/>
      <c r="N228" s="126"/>
      <c r="O228" s="62"/>
      <c r="P228" s="126"/>
      <c r="Q228" s="126"/>
      <c r="R228" s="62"/>
      <c r="S228" s="126"/>
      <c r="T228" s="126"/>
      <c r="U228" s="126"/>
      <c r="V228" s="126"/>
      <c r="W228" s="126"/>
      <c r="X228" s="126"/>
      <c r="Y228" s="126"/>
      <c r="Z228" s="28"/>
    </row>
    <row r="229" spans="1:26" ht="30" customHeight="1">
      <c r="A229" s="9"/>
      <c r="B229" s="10"/>
      <c r="C229" s="25"/>
      <c r="D229" s="26"/>
      <c r="E229" s="330" t="s">
        <v>101</v>
      </c>
      <c r="F229" s="330"/>
      <c r="G229" s="330"/>
      <c r="H229" s="330"/>
      <c r="I229" s="330"/>
      <c r="J229" s="330"/>
      <c r="K229" s="330"/>
      <c r="L229" s="330"/>
      <c r="M229" s="330"/>
      <c r="N229" s="330"/>
      <c r="O229" s="330"/>
      <c r="P229" s="330"/>
      <c r="Q229" s="330"/>
      <c r="R229" s="330"/>
      <c r="S229" s="330"/>
      <c r="T229" s="330"/>
      <c r="U229" s="330"/>
      <c r="V229" s="330"/>
      <c r="W229" s="330"/>
      <c r="X229" s="330"/>
      <c r="Y229" s="330"/>
      <c r="Z229" s="28"/>
    </row>
    <row r="230" spans="1:26" ht="20.100000000000001" customHeight="1">
      <c r="A230" s="9"/>
      <c r="B230" s="10"/>
      <c r="C230" s="21"/>
      <c r="D230" s="88"/>
      <c r="E230" s="306" t="s">
        <v>99</v>
      </c>
      <c r="F230" s="307"/>
      <c r="G230" s="307"/>
      <c r="H230" s="307"/>
      <c r="I230" s="307"/>
      <c r="J230" s="307"/>
      <c r="K230" s="307"/>
      <c r="L230" s="307"/>
      <c r="M230" s="307"/>
      <c r="N230" s="307"/>
      <c r="O230" s="307"/>
      <c r="P230" s="306" t="s">
        <v>100</v>
      </c>
      <c r="Q230" s="307"/>
      <c r="R230" s="307"/>
      <c r="S230" s="307"/>
      <c r="T230" s="307"/>
      <c r="U230" s="308"/>
      <c r="V230" s="309" t="s">
        <v>301</v>
      </c>
      <c r="W230" s="310"/>
      <c r="X230" s="310"/>
      <c r="Y230" s="311"/>
      <c r="Z230" s="67"/>
    </row>
    <row r="231" spans="1:26" ht="20.100000000000001" customHeight="1">
      <c r="A231" s="9"/>
      <c r="B231" s="10"/>
      <c r="C231" s="21"/>
      <c r="D231" s="88"/>
      <c r="E231" s="173"/>
      <c r="F231" s="174"/>
      <c r="G231" s="174"/>
      <c r="H231" s="174"/>
      <c r="I231" s="174"/>
      <c r="J231" s="98" t="s">
        <v>19</v>
      </c>
      <c r="K231" s="180"/>
      <c r="L231" s="174"/>
      <c r="M231" s="174"/>
      <c r="N231" s="174"/>
      <c r="O231" s="99" t="s">
        <v>19</v>
      </c>
      <c r="P231" s="173"/>
      <c r="Q231" s="174"/>
      <c r="R231" s="174"/>
      <c r="S231" s="98" t="s">
        <v>19</v>
      </c>
      <c r="T231" s="1"/>
      <c r="U231" s="100" t="s">
        <v>19</v>
      </c>
      <c r="V231" s="312"/>
      <c r="W231" s="313"/>
      <c r="X231" s="313"/>
      <c r="Y231" s="314"/>
      <c r="Z231" s="67"/>
    </row>
    <row r="232" spans="1:26" ht="20.100000000000001" customHeight="1">
      <c r="A232" s="9"/>
      <c r="B232" s="10"/>
      <c r="C232" s="21"/>
      <c r="D232" s="88"/>
      <c r="E232" s="175"/>
      <c r="F232" s="176"/>
      <c r="G232" s="176"/>
      <c r="H232" s="176"/>
      <c r="I232" s="176"/>
      <c r="J232" s="101" t="s">
        <v>18</v>
      </c>
      <c r="K232" s="181"/>
      <c r="L232" s="176"/>
      <c r="M232" s="176"/>
      <c r="N232" s="176"/>
      <c r="O232" s="102" t="s">
        <v>18</v>
      </c>
      <c r="P232" s="175"/>
      <c r="Q232" s="176"/>
      <c r="R232" s="176"/>
      <c r="S232" s="103" t="s">
        <v>18</v>
      </c>
      <c r="T232" s="129"/>
      <c r="U232" s="104" t="s">
        <v>18</v>
      </c>
      <c r="V232" s="315"/>
      <c r="W232" s="316"/>
      <c r="X232" s="316"/>
      <c r="Y232" s="317"/>
      <c r="Z232" s="67"/>
    </row>
    <row r="233" spans="1:26" ht="20.100000000000001" customHeight="1">
      <c r="A233" s="9"/>
      <c r="B233" s="10"/>
      <c r="C233" s="21"/>
      <c r="D233" s="88"/>
      <c r="E233" s="177"/>
      <c r="F233" s="178"/>
      <c r="G233" s="178"/>
      <c r="H233" s="178"/>
      <c r="I233" s="178"/>
      <c r="J233" s="179"/>
      <c r="K233" s="182"/>
      <c r="L233" s="178"/>
      <c r="M233" s="178"/>
      <c r="N233" s="178"/>
      <c r="O233" s="183"/>
      <c r="P233" s="177"/>
      <c r="Q233" s="178"/>
      <c r="R233" s="178"/>
      <c r="S233" s="305"/>
      <c r="T233" s="182"/>
      <c r="U233" s="183"/>
      <c r="V233" s="177"/>
      <c r="W233" s="331"/>
      <c r="X233" s="331"/>
      <c r="Y233" s="332"/>
      <c r="Z233" s="67"/>
    </row>
    <row r="234" spans="1:26" ht="30" customHeight="1">
      <c r="A234" s="9"/>
      <c r="B234" s="10"/>
      <c r="C234" s="25"/>
      <c r="D234" s="26"/>
      <c r="E234" s="105" t="str">
        <f>"*1 "&amp;日付例&amp;"　年月日を入力してください。"</f>
        <v>*1 例)2022/4/1、R4/4/1　年月日を入力してください。</v>
      </c>
      <c r="F234" s="106"/>
      <c r="G234" s="106"/>
      <c r="H234" s="106"/>
      <c r="Z234" s="28"/>
    </row>
    <row r="235" spans="1:26" ht="20.100000000000001" customHeight="1">
      <c r="A235" s="9"/>
      <c r="B235" s="10"/>
      <c r="C235" s="25"/>
      <c r="D235" s="26">
        <v>2</v>
      </c>
      <c r="E235" s="5" t="s">
        <v>2</v>
      </c>
      <c r="J235" s="126"/>
      <c r="K235" s="126"/>
      <c r="L235" s="62"/>
      <c r="M235" s="126"/>
      <c r="N235" s="126"/>
      <c r="O235" s="62"/>
      <c r="P235" s="126"/>
      <c r="Q235" s="126"/>
      <c r="R235" s="62"/>
      <c r="S235" s="126"/>
      <c r="T235" s="126"/>
      <c r="U235" s="126"/>
      <c r="V235" s="126"/>
      <c r="W235" s="126"/>
      <c r="X235" s="126"/>
      <c r="Y235" s="126"/>
      <c r="Z235" s="28"/>
    </row>
    <row r="236" spans="1:26" ht="20.100000000000001" customHeight="1">
      <c r="A236" s="9"/>
      <c r="B236" s="10"/>
      <c r="C236" s="25"/>
      <c r="D236" s="26"/>
      <c r="E236" s="155" t="s">
        <v>3</v>
      </c>
      <c r="F236" s="156"/>
      <c r="G236" s="156"/>
      <c r="H236" s="157"/>
      <c r="I236" s="164"/>
      <c r="J236" s="165"/>
      <c r="K236" s="165"/>
      <c r="L236" s="165"/>
      <c r="M236" s="166"/>
      <c r="P236" s="106"/>
      <c r="Q236" s="106"/>
      <c r="R236" s="106"/>
      <c r="S236" s="126"/>
      <c r="T236" s="126"/>
      <c r="U236" s="126"/>
      <c r="V236" s="126"/>
      <c r="W236" s="126"/>
      <c r="X236" s="126"/>
      <c r="Y236" s="126"/>
      <c r="Z236" s="28"/>
    </row>
    <row r="237" spans="1:26" ht="20.100000000000001" customHeight="1">
      <c r="A237" s="9"/>
      <c r="B237" s="10"/>
      <c r="C237" s="21"/>
      <c r="D237" s="26"/>
      <c r="E237" s="158" t="s">
        <v>4</v>
      </c>
      <c r="F237" s="159"/>
      <c r="G237" s="159"/>
      <c r="H237" s="160"/>
      <c r="I237" s="167"/>
      <c r="J237" s="168"/>
      <c r="K237" s="168"/>
      <c r="L237" s="168"/>
      <c r="M237" s="169"/>
      <c r="P237" s="106"/>
      <c r="Q237" s="106"/>
      <c r="R237" s="106"/>
      <c r="S237" s="81"/>
      <c r="T237" s="93"/>
      <c r="U237" s="93"/>
      <c r="V237" s="93"/>
      <c r="W237" s="93"/>
      <c r="X237" s="93"/>
      <c r="Y237" s="93"/>
      <c r="Z237" s="28"/>
    </row>
    <row r="238" spans="1:26" ht="20.100000000000001" customHeight="1" thickBot="1">
      <c r="A238" s="9"/>
      <c r="B238" s="10"/>
      <c r="C238" s="21"/>
      <c r="D238" s="26"/>
      <c r="E238" s="161" t="s">
        <v>5</v>
      </c>
      <c r="F238" s="162"/>
      <c r="G238" s="162"/>
      <c r="H238" s="163"/>
      <c r="I238" s="170"/>
      <c r="J238" s="171"/>
      <c r="K238" s="171"/>
      <c r="L238" s="171"/>
      <c r="M238" s="172"/>
      <c r="P238" s="106"/>
      <c r="Q238" s="106"/>
      <c r="R238" s="106"/>
      <c r="S238" s="81"/>
      <c r="T238" s="81"/>
      <c r="U238" s="81"/>
      <c r="V238" s="81"/>
      <c r="W238" s="81"/>
      <c r="X238" s="81"/>
      <c r="Y238" s="81"/>
      <c r="Z238" s="28"/>
    </row>
    <row r="239" spans="1:26" ht="20.100000000000001" customHeight="1" thickTop="1">
      <c r="A239" s="9"/>
      <c r="B239" s="10"/>
      <c r="C239" s="25"/>
      <c r="D239" s="26"/>
      <c r="E239" s="144" t="s">
        <v>6</v>
      </c>
      <c r="F239" s="145"/>
      <c r="G239" s="145"/>
      <c r="H239" s="146"/>
      <c r="I239" s="147">
        <f>I236+I237+I238</f>
        <v>0</v>
      </c>
      <c r="J239" s="148"/>
      <c r="K239" s="148"/>
      <c r="L239" s="148"/>
      <c r="M239" s="149"/>
      <c r="P239" s="106"/>
      <c r="Q239" s="106"/>
      <c r="R239" s="106"/>
      <c r="S239" s="81"/>
      <c r="T239" s="126"/>
      <c r="U239" s="126"/>
      <c r="V239" s="126"/>
      <c r="W239" s="126"/>
      <c r="X239" s="126"/>
      <c r="Y239" s="126"/>
      <c r="Z239" s="28"/>
    </row>
    <row r="240" spans="1:26" ht="20.100000000000001" customHeight="1">
      <c r="A240" s="9"/>
      <c r="B240" s="10"/>
      <c r="C240" s="25"/>
      <c r="D240" s="26"/>
      <c r="E240" s="106"/>
      <c r="F240" s="106"/>
      <c r="G240" s="106"/>
      <c r="H240" s="106"/>
      <c r="I240" s="106"/>
      <c r="J240" s="106"/>
      <c r="K240" s="106"/>
      <c r="L240" s="106"/>
      <c r="M240" s="106"/>
      <c r="N240" s="106"/>
      <c r="O240" s="106"/>
      <c r="P240" s="106"/>
      <c r="Q240" s="106"/>
      <c r="R240" s="106"/>
      <c r="S240" s="81"/>
      <c r="T240" s="126"/>
      <c r="U240" s="126"/>
      <c r="V240" s="126"/>
      <c r="W240" s="126"/>
      <c r="X240" s="126"/>
      <c r="Y240" s="126"/>
      <c r="Z240" s="28"/>
    </row>
    <row r="241" spans="1:26" ht="20.100000000000001" customHeight="1">
      <c r="A241" s="9"/>
      <c r="B241" s="10"/>
      <c r="C241" s="25"/>
      <c r="D241" s="26">
        <v>3</v>
      </c>
      <c r="E241" s="5" t="s">
        <v>42</v>
      </c>
      <c r="J241" s="126"/>
      <c r="K241" s="126"/>
      <c r="L241" s="62"/>
      <c r="M241" s="126"/>
      <c r="N241" s="126"/>
      <c r="O241" s="62"/>
      <c r="P241" s="126"/>
      <c r="Q241" s="126"/>
      <c r="R241" s="62"/>
      <c r="S241" s="126"/>
      <c r="T241" s="126"/>
      <c r="U241" s="126"/>
      <c r="V241" s="126"/>
      <c r="W241" s="126"/>
      <c r="X241" s="126"/>
      <c r="Y241" s="126"/>
      <c r="Z241" s="28"/>
    </row>
    <row r="242" spans="1:26" ht="30" customHeight="1">
      <c r="A242" s="9"/>
      <c r="B242" s="10"/>
      <c r="C242" s="21"/>
      <c r="E242" s="335" t="s">
        <v>119</v>
      </c>
      <c r="F242" s="335"/>
      <c r="G242" s="335"/>
      <c r="H242" s="335"/>
      <c r="I242" s="335"/>
      <c r="J242" s="335"/>
      <c r="K242" s="335"/>
      <c r="L242" s="335"/>
      <c r="M242" s="335"/>
      <c r="N242" s="335"/>
      <c r="O242" s="335"/>
      <c r="P242" s="335"/>
      <c r="Q242" s="335"/>
      <c r="R242" s="335"/>
      <c r="S242" s="335"/>
      <c r="T242" s="335"/>
      <c r="U242" s="335"/>
      <c r="V242" s="335"/>
      <c r="W242" s="335"/>
      <c r="X242" s="335"/>
      <c r="Y242" s="335"/>
      <c r="Z242" s="28"/>
    </row>
    <row r="243" spans="1:26" ht="20.100000000000001" customHeight="1">
      <c r="A243" s="9">
        <f>IF(COUNTIF(N244:N335,"○")&lt;1, 1001, 0)</f>
        <v>1001</v>
      </c>
      <c r="B243" s="118"/>
      <c r="C243" s="21"/>
      <c r="D243" s="67"/>
      <c r="E243" s="151" t="s">
        <v>46</v>
      </c>
      <c r="F243" s="151"/>
      <c r="G243" s="151"/>
      <c r="H243" s="151"/>
      <c r="I243" s="151"/>
      <c r="J243" s="151"/>
      <c r="K243" s="151"/>
      <c r="L243" s="151"/>
      <c r="M243" s="151"/>
      <c r="N243" s="150" t="s">
        <v>45</v>
      </c>
      <c r="O243" s="150"/>
      <c r="P243" s="333" t="s">
        <v>104</v>
      </c>
      <c r="Q243" s="333"/>
      <c r="R243" s="333"/>
      <c r="S243" s="333"/>
      <c r="T243" s="333" t="s">
        <v>105</v>
      </c>
      <c r="U243" s="333"/>
      <c r="V243" s="333"/>
      <c r="W243" s="333"/>
      <c r="X243" s="333"/>
      <c r="Y243" s="334"/>
      <c r="Z243" s="28"/>
    </row>
    <row r="244" spans="1:26" ht="20.100000000000001" customHeight="1">
      <c r="A244" s="9"/>
      <c r="B244" s="10"/>
      <c r="C244" s="29"/>
      <c r="D244" s="28"/>
      <c r="E244" s="340" t="s">
        <v>120</v>
      </c>
      <c r="F244" s="342" t="s">
        <v>121</v>
      </c>
      <c r="G244" s="342"/>
      <c r="H244" s="107" t="s">
        <v>120</v>
      </c>
      <c r="I244" s="345" t="s">
        <v>122</v>
      </c>
      <c r="J244" s="346"/>
      <c r="K244" s="346"/>
      <c r="L244" s="346"/>
      <c r="M244" s="347"/>
      <c r="N244" s="141"/>
      <c r="O244" s="142"/>
      <c r="P244" s="134"/>
      <c r="Q244" s="135"/>
      <c r="R244" s="135"/>
      <c r="S244" s="143"/>
      <c r="T244" s="134"/>
      <c r="U244" s="135"/>
      <c r="V244" s="135"/>
      <c r="W244" s="135"/>
      <c r="X244" s="135"/>
      <c r="Y244" s="136"/>
      <c r="Z244" s="28"/>
    </row>
    <row r="245" spans="1:26" ht="20.100000000000001" customHeight="1">
      <c r="B245" s="67"/>
      <c r="D245" s="67"/>
      <c r="E245" s="341"/>
      <c r="F245" s="343"/>
      <c r="G245" s="343"/>
      <c r="H245" s="109" t="s">
        <v>123</v>
      </c>
      <c r="I245" s="152" t="s">
        <v>124</v>
      </c>
      <c r="J245" s="153"/>
      <c r="K245" s="153"/>
      <c r="L245" s="153"/>
      <c r="M245" s="154"/>
      <c r="N245" s="137"/>
      <c r="O245" s="138"/>
      <c r="P245" s="130"/>
      <c r="Q245" s="131"/>
      <c r="R245" s="131"/>
      <c r="S245" s="133"/>
      <c r="T245" s="130"/>
      <c r="U245" s="131"/>
      <c r="V245" s="131"/>
      <c r="W245" s="131"/>
      <c r="X245" s="131"/>
      <c r="Y245" s="132"/>
      <c r="Z245" s="67"/>
    </row>
    <row r="246" spans="1:26" ht="20.100000000000001" customHeight="1">
      <c r="B246" s="67"/>
      <c r="D246" s="67"/>
      <c r="E246" s="341"/>
      <c r="F246" s="343"/>
      <c r="G246" s="343"/>
      <c r="H246" s="109" t="s">
        <v>125</v>
      </c>
      <c r="I246" s="152" t="s">
        <v>126</v>
      </c>
      <c r="J246" s="153"/>
      <c r="K246" s="153"/>
      <c r="L246" s="153"/>
      <c r="M246" s="154"/>
      <c r="N246" s="137"/>
      <c r="O246" s="138"/>
      <c r="P246" s="130"/>
      <c r="Q246" s="131"/>
      <c r="R246" s="131"/>
      <c r="S246" s="133"/>
      <c r="T246" s="130"/>
      <c r="U246" s="131"/>
      <c r="V246" s="131"/>
      <c r="W246" s="131"/>
      <c r="X246" s="131"/>
      <c r="Y246" s="132"/>
      <c r="Z246" s="67"/>
    </row>
    <row r="247" spans="1:26" ht="20.100000000000001" customHeight="1">
      <c r="B247" s="67"/>
      <c r="D247" s="67"/>
      <c r="E247" s="341"/>
      <c r="F247" s="343"/>
      <c r="G247" s="343"/>
      <c r="H247" s="109" t="s">
        <v>127</v>
      </c>
      <c r="I247" s="152" t="s">
        <v>128</v>
      </c>
      <c r="J247" s="153"/>
      <c r="K247" s="153"/>
      <c r="L247" s="153"/>
      <c r="M247" s="154"/>
      <c r="N247" s="137"/>
      <c r="O247" s="138"/>
      <c r="P247" s="130"/>
      <c r="Q247" s="131"/>
      <c r="R247" s="131"/>
      <c r="S247" s="133"/>
      <c r="T247" s="130"/>
      <c r="U247" s="131"/>
      <c r="V247" s="131"/>
      <c r="W247" s="131"/>
      <c r="X247" s="131"/>
      <c r="Y247" s="132"/>
      <c r="Z247" s="67"/>
    </row>
    <row r="248" spans="1:26" ht="20.100000000000001" customHeight="1">
      <c r="A248" s="108">
        <f>IF(AND(N248="○",TRIM(T248)=""), 1001,0)</f>
        <v>0</v>
      </c>
      <c r="B248" s="67"/>
      <c r="D248" s="67"/>
      <c r="E248" s="341"/>
      <c r="F248" s="343"/>
      <c r="G248" s="343"/>
      <c r="H248" s="109" t="s">
        <v>129</v>
      </c>
      <c r="I248" s="152" t="s">
        <v>130</v>
      </c>
      <c r="J248" s="153"/>
      <c r="K248" s="153"/>
      <c r="L248" s="153"/>
      <c r="M248" s="154"/>
      <c r="N248" s="137"/>
      <c r="O248" s="138"/>
      <c r="P248" s="130"/>
      <c r="Q248" s="131"/>
      <c r="R248" s="131"/>
      <c r="S248" s="133"/>
      <c r="T248" s="130"/>
      <c r="U248" s="131"/>
      <c r="V248" s="131"/>
      <c r="W248" s="131"/>
      <c r="X248" s="131"/>
      <c r="Y248" s="132"/>
      <c r="Z248" s="67"/>
    </row>
    <row r="249" spans="1:26" ht="20.100000000000001" customHeight="1">
      <c r="B249" s="67"/>
      <c r="D249" s="67"/>
      <c r="E249" s="123" t="s">
        <v>123</v>
      </c>
      <c r="F249" s="344" t="s">
        <v>131</v>
      </c>
      <c r="G249" s="344"/>
      <c r="H249" s="344"/>
      <c r="I249" s="344"/>
      <c r="J249" s="344"/>
      <c r="K249" s="344"/>
      <c r="L249" s="344"/>
      <c r="M249" s="344"/>
      <c r="N249" s="137"/>
      <c r="O249" s="138"/>
      <c r="P249" s="130"/>
      <c r="Q249" s="131"/>
      <c r="R249" s="131"/>
      <c r="S249" s="133"/>
      <c r="T249" s="130"/>
      <c r="U249" s="131"/>
      <c r="V249" s="131"/>
      <c r="W249" s="131"/>
      <c r="X249" s="131"/>
      <c r="Y249" s="132"/>
      <c r="Z249" s="67"/>
    </row>
    <row r="250" spans="1:26" ht="20.100000000000001" customHeight="1">
      <c r="B250" s="67"/>
      <c r="D250" s="67"/>
      <c r="E250" s="123" t="s">
        <v>125</v>
      </c>
      <c r="F250" s="344" t="s">
        <v>132</v>
      </c>
      <c r="G250" s="344"/>
      <c r="H250" s="109" t="s">
        <v>120</v>
      </c>
      <c r="I250" s="152" t="s">
        <v>133</v>
      </c>
      <c r="J250" s="153"/>
      <c r="K250" s="153"/>
      <c r="L250" s="153"/>
      <c r="M250" s="154"/>
      <c r="N250" s="137"/>
      <c r="O250" s="138"/>
      <c r="P250" s="130"/>
      <c r="Q250" s="131"/>
      <c r="R250" s="131"/>
      <c r="S250" s="133"/>
      <c r="T250" s="130"/>
      <c r="U250" s="131"/>
      <c r="V250" s="131"/>
      <c r="W250" s="131"/>
      <c r="X250" s="131"/>
      <c r="Y250" s="132"/>
      <c r="Z250" s="67"/>
    </row>
    <row r="251" spans="1:26" ht="20.100000000000001" customHeight="1">
      <c r="B251" s="67"/>
      <c r="D251" s="67"/>
      <c r="E251" s="341" t="s">
        <v>127</v>
      </c>
      <c r="F251" s="344" t="s">
        <v>134</v>
      </c>
      <c r="G251" s="344"/>
      <c r="H251" s="109" t="s">
        <v>120</v>
      </c>
      <c r="I251" s="152" t="s">
        <v>292</v>
      </c>
      <c r="J251" s="153"/>
      <c r="K251" s="153"/>
      <c r="L251" s="153"/>
      <c r="M251" s="154"/>
      <c r="N251" s="137"/>
      <c r="O251" s="138"/>
      <c r="P251" s="130"/>
      <c r="Q251" s="131"/>
      <c r="R251" s="131"/>
      <c r="S251" s="133"/>
      <c r="T251" s="130"/>
      <c r="U251" s="131"/>
      <c r="V251" s="131"/>
      <c r="W251" s="131"/>
      <c r="X251" s="131"/>
      <c r="Y251" s="132"/>
      <c r="Z251" s="67"/>
    </row>
    <row r="252" spans="1:26" ht="20.100000000000001" customHeight="1">
      <c r="B252" s="67"/>
      <c r="D252" s="67"/>
      <c r="E252" s="341"/>
      <c r="F252" s="344"/>
      <c r="G252" s="344"/>
      <c r="H252" s="109" t="s">
        <v>127</v>
      </c>
      <c r="I252" s="152" t="s">
        <v>293</v>
      </c>
      <c r="J252" s="153"/>
      <c r="K252" s="153"/>
      <c r="L252" s="153"/>
      <c r="M252" s="154"/>
      <c r="N252" s="137"/>
      <c r="O252" s="138"/>
      <c r="P252" s="130"/>
      <c r="Q252" s="131"/>
      <c r="R252" s="131"/>
      <c r="S252" s="133"/>
      <c r="T252" s="130"/>
      <c r="U252" s="131"/>
      <c r="V252" s="131"/>
      <c r="W252" s="131"/>
      <c r="X252" s="131"/>
      <c r="Y252" s="132"/>
      <c r="Z252" s="67"/>
    </row>
    <row r="253" spans="1:26" ht="20.100000000000001" customHeight="1">
      <c r="B253" s="67"/>
      <c r="D253" s="67"/>
      <c r="E253" s="341"/>
      <c r="F253" s="344"/>
      <c r="G253" s="344"/>
      <c r="H253" s="109" t="s">
        <v>135</v>
      </c>
      <c r="I253" s="152" t="s">
        <v>294</v>
      </c>
      <c r="J253" s="153"/>
      <c r="K253" s="153"/>
      <c r="L253" s="153"/>
      <c r="M253" s="154"/>
      <c r="N253" s="137"/>
      <c r="O253" s="138"/>
      <c r="P253" s="130"/>
      <c r="Q253" s="131"/>
      <c r="R253" s="131"/>
      <c r="S253" s="133"/>
      <c r="T253" s="130"/>
      <c r="U253" s="131"/>
      <c r="V253" s="131"/>
      <c r="W253" s="131"/>
      <c r="X253" s="131"/>
      <c r="Y253" s="132"/>
      <c r="Z253" s="67"/>
    </row>
    <row r="254" spans="1:26" ht="20.100000000000001" customHeight="1">
      <c r="A254" s="108">
        <f>IF(AND(N254="○",TRIM(T254)=""), 1001,0)</f>
        <v>0</v>
      </c>
      <c r="B254" s="67"/>
      <c r="D254" s="67"/>
      <c r="E254" s="341"/>
      <c r="F254" s="344"/>
      <c r="G254" s="344"/>
      <c r="H254" s="109" t="s">
        <v>136</v>
      </c>
      <c r="I254" s="152" t="s">
        <v>295</v>
      </c>
      <c r="J254" s="153"/>
      <c r="K254" s="153"/>
      <c r="L254" s="153"/>
      <c r="M254" s="154"/>
      <c r="N254" s="137"/>
      <c r="O254" s="138"/>
      <c r="P254" s="130"/>
      <c r="Q254" s="131"/>
      <c r="R254" s="131"/>
      <c r="S254" s="133"/>
      <c r="T254" s="130"/>
      <c r="U254" s="131"/>
      <c r="V254" s="131"/>
      <c r="W254" s="131"/>
      <c r="X254" s="131"/>
      <c r="Y254" s="132"/>
      <c r="Z254" s="67"/>
    </row>
    <row r="255" spans="1:26" ht="20.100000000000001" customHeight="1">
      <c r="B255" s="67"/>
      <c r="D255" s="67"/>
      <c r="E255" s="123" t="s">
        <v>135</v>
      </c>
      <c r="F255" s="152" t="s">
        <v>137</v>
      </c>
      <c r="G255" s="153"/>
      <c r="H255" s="153"/>
      <c r="I255" s="153"/>
      <c r="J255" s="153"/>
      <c r="K255" s="153"/>
      <c r="L255" s="153"/>
      <c r="M255" s="154"/>
      <c r="N255" s="137"/>
      <c r="O255" s="138"/>
      <c r="P255" s="130"/>
      <c r="Q255" s="131"/>
      <c r="R255" s="131"/>
      <c r="S255" s="133"/>
      <c r="T255" s="130"/>
      <c r="U255" s="131"/>
      <c r="V255" s="131"/>
      <c r="W255" s="131"/>
      <c r="X255" s="131"/>
      <c r="Y255" s="132"/>
      <c r="Z255" s="67"/>
    </row>
    <row r="256" spans="1:26" ht="20.100000000000001" customHeight="1">
      <c r="B256" s="67"/>
      <c r="D256" s="67"/>
      <c r="E256" s="123" t="s">
        <v>138</v>
      </c>
      <c r="F256" s="152" t="s">
        <v>139</v>
      </c>
      <c r="G256" s="153"/>
      <c r="H256" s="153"/>
      <c r="I256" s="153"/>
      <c r="J256" s="153"/>
      <c r="K256" s="153"/>
      <c r="L256" s="153"/>
      <c r="M256" s="154"/>
      <c r="N256" s="137"/>
      <c r="O256" s="138"/>
      <c r="P256" s="130"/>
      <c r="Q256" s="131"/>
      <c r="R256" s="131"/>
      <c r="S256" s="133"/>
      <c r="T256" s="130"/>
      <c r="U256" s="131"/>
      <c r="V256" s="131"/>
      <c r="W256" s="131"/>
      <c r="X256" s="131"/>
      <c r="Y256" s="132"/>
      <c r="Z256" s="67"/>
    </row>
    <row r="257" spans="1:26" ht="20.100000000000001" customHeight="1">
      <c r="B257" s="67"/>
      <c r="D257" s="67"/>
      <c r="E257" s="123" t="s">
        <v>140</v>
      </c>
      <c r="F257" s="152" t="s">
        <v>141</v>
      </c>
      <c r="G257" s="153"/>
      <c r="H257" s="153"/>
      <c r="I257" s="153"/>
      <c r="J257" s="153"/>
      <c r="K257" s="153"/>
      <c r="L257" s="153"/>
      <c r="M257" s="154"/>
      <c r="N257" s="137"/>
      <c r="O257" s="138"/>
      <c r="P257" s="130"/>
      <c r="Q257" s="131"/>
      <c r="R257" s="131"/>
      <c r="S257" s="133"/>
      <c r="T257" s="130"/>
      <c r="U257" s="131"/>
      <c r="V257" s="131"/>
      <c r="W257" s="131"/>
      <c r="X257" s="131"/>
      <c r="Y257" s="132"/>
      <c r="Z257" s="67"/>
    </row>
    <row r="258" spans="1:26" ht="20.100000000000001" customHeight="1">
      <c r="B258" s="67"/>
      <c r="D258" s="67"/>
      <c r="E258" s="123" t="s">
        <v>142</v>
      </c>
      <c r="F258" s="152" t="s">
        <v>143</v>
      </c>
      <c r="G258" s="153"/>
      <c r="H258" s="153"/>
      <c r="I258" s="153"/>
      <c r="J258" s="153"/>
      <c r="K258" s="153"/>
      <c r="L258" s="153"/>
      <c r="M258" s="154"/>
      <c r="N258" s="137"/>
      <c r="O258" s="138"/>
      <c r="P258" s="130"/>
      <c r="Q258" s="131"/>
      <c r="R258" s="131"/>
      <c r="S258" s="133"/>
      <c r="T258" s="130"/>
      <c r="U258" s="131"/>
      <c r="V258" s="131"/>
      <c r="W258" s="131"/>
      <c r="X258" s="131"/>
      <c r="Y258" s="132"/>
      <c r="Z258" s="67"/>
    </row>
    <row r="259" spans="1:26" ht="20.100000000000001" customHeight="1">
      <c r="B259" s="67"/>
      <c r="D259" s="67"/>
      <c r="E259" s="123" t="s">
        <v>144</v>
      </c>
      <c r="F259" s="152" t="s">
        <v>296</v>
      </c>
      <c r="G259" s="153"/>
      <c r="H259" s="153"/>
      <c r="I259" s="153"/>
      <c r="J259" s="153"/>
      <c r="K259" s="153"/>
      <c r="L259" s="153"/>
      <c r="M259" s="154"/>
      <c r="N259" s="137"/>
      <c r="O259" s="138"/>
      <c r="P259" s="130"/>
      <c r="Q259" s="131"/>
      <c r="R259" s="131"/>
      <c r="S259" s="133"/>
      <c r="T259" s="130"/>
      <c r="U259" s="131"/>
      <c r="V259" s="131"/>
      <c r="W259" s="131"/>
      <c r="X259" s="131"/>
      <c r="Y259" s="132"/>
      <c r="Z259" s="67"/>
    </row>
    <row r="260" spans="1:26" ht="20.100000000000001" customHeight="1">
      <c r="B260" s="67"/>
      <c r="D260" s="67"/>
      <c r="E260" s="123" t="s">
        <v>145</v>
      </c>
      <c r="F260" s="152" t="s">
        <v>146</v>
      </c>
      <c r="G260" s="153"/>
      <c r="H260" s="153"/>
      <c r="I260" s="153"/>
      <c r="J260" s="153"/>
      <c r="K260" s="153"/>
      <c r="L260" s="153"/>
      <c r="M260" s="154"/>
      <c r="N260" s="137"/>
      <c r="O260" s="138"/>
      <c r="P260" s="130"/>
      <c r="Q260" s="131"/>
      <c r="R260" s="131"/>
      <c r="S260" s="133"/>
      <c r="T260" s="130"/>
      <c r="U260" s="131"/>
      <c r="V260" s="131"/>
      <c r="W260" s="131"/>
      <c r="X260" s="131"/>
      <c r="Y260" s="132"/>
      <c r="Z260" s="67"/>
    </row>
    <row r="261" spans="1:26" ht="20.100000000000001" customHeight="1">
      <c r="B261" s="67"/>
      <c r="D261" s="67"/>
      <c r="E261" s="123" t="s">
        <v>147</v>
      </c>
      <c r="F261" s="152" t="s">
        <v>148</v>
      </c>
      <c r="G261" s="153"/>
      <c r="H261" s="153"/>
      <c r="I261" s="153"/>
      <c r="J261" s="153"/>
      <c r="K261" s="153"/>
      <c r="L261" s="153"/>
      <c r="M261" s="154"/>
      <c r="N261" s="137"/>
      <c r="O261" s="138"/>
      <c r="P261" s="130"/>
      <c r="Q261" s="131"/>
      <c r="R261" s="131"/>
      <c r="S261" s="133"/>
      <c r="T261" s="130"/>
      <c r="U261" s="131"/>
      <c r="V261" s="131"/>
      <c r="W261" s="131"/>
      <c r="X261" s="131"/>
      <c r="Y261" s="132"/>
      <c r="Z261" s="67"/>
    </row>
    <row r="262" spans="1:26" ht="20.100000000000001" customHeight="1">
      <c r="B262" s="67"/>
      <c r="D262" s="67"/>
      <c r="E262" s="123" t="s">
        <v>149</v>
      </c>
      <c r="F262" s="152" t="s">
        <v>150</v>
      </c>
      <c r="G262" s="153"/>
      <c r="H262" s="153"/>
      <c r="I262" s="153"/>
      <c r="J262" s="153"/>
      <c r="K262" s="153"/>
      <c r="L262" s="153"/>
      <c r="M262" s="154"/>
      <c r="N262" s="137"/>
      <c r="O262" s="138"/>
      <c r="P262" s="130"/>
      <c r="Q262" s="131"/>
      <c r="R262" s="131"/>
      <c r="S262" s="133"/>
      <c r="T262" s="130"/>
      <c r="U262" s="131"/>
      <c r="V262" s="131"/>
      <c r="W262" s="131"/>
      <c r="X262" s="131"/>
      <c r="Y262" s="132"/>
      <c r="Z262" s="67"/>
    </row>
    <row r="263" spans="1:26" ht="20.100000000000001" customHeight="1">
      <c r="B263" s="67"/>
      <c r="D263" s="67"/>
      <c r="E263" s="123" t="s">
        <v>151</v>
      </c>
      <c r="F263" s="152" t="s">
        <v>152</v>
      </c>
      <c r="G263" s="153"/>
      <c r="H263" s="153"/>
      <c r="I263" s="153"/>
      <c r="J263" s="153"/>
      <c r="K263" s="153"/>
      <c r="L263" s="153"/>
      <c r="M263" s="154"/>
      <c r="N263" s="137"/>
      <c r="O263" s="138"/>
      <c r="P263" s="130"/>
      <c r="Q263" s="131"/>
      <c r="R263" s="131"/>
      <c r="S263" s="133"/>
      <c r="T263" s="130"/>
      <c r="U263" s="131"/>
      <c r="V263" s="131"/>
      <c r="W263" s="131"/>
      <c r="X263" s="131"/>
      <c r="Y263" s="132"/>
      <c r="Z263" s="67"/>
    </row>
    <row r="264" spans="1:26" ht="20.100000000000001" customHeight="1">
      <c r="B264" s="67"/>
      <c r="D264" s="67"/>
      <c r="E264" s="123" t="s">
        <v>153</v>
      </c>
      <c r="F264" s="152" t="s">
        <v>154</v>
      </c>
      <c r="G264" s="153"/>
      <c r="H264" s="153"/>
      <c r="I264" s="153"/>
      <c r="J264" s="153"/>
      <c r="K264" s="153"/>
      <c r="L264" s="153"/>
      <c r="M264" s="154"/>
      <c r="N264" s="137"/>
      <c r="O264" s="138"/>
      <c r="P264" s="130"/>
      <c r="Q264" s="131"/>
      <c r="R264" s="131"/>
      <c r="S264" s="133"/>
      <c r="T264" s="130"/>
      <c r="U264" s="131"/>
      <c r="V264" s="131"/>
      <c r="W264" s="131"/>
      <c r="X264" s="131"/>
      <c r="Y264" s="132"/>
      <c r="Z264" s="67"/>
    </row>
    <row r="265" spans="1:26" ht="20.100000000000001" customHeight="1">
      <c r="B265" s="67"/>
      <c r="D265" s="67"/>
      <c r="E265" s="123" t="s">
        <v>155</v>
      </c>
      <c r="F265" s="152" t="s">
        <v>156</v>
      </c>
      <c r="G265" s="153"/>
      <c r="H265" s="153"/>
      <c r="I265" s="153"/>
      <c r="J265" s="153"/>
      <c r="K265" s="153"/>
      <c r="L265" s="153"/>
      <c r="M265" s="154"/>
      <c r="N265" s="137"/>
      <c r="O265" s="138"/>
      <c r="P265" s="130"/>
      <c r="Q265" s="131"/>
      <c r="R265" s="131"/>
      <c r="S265" s="133"/>
      <c r="T265" s="130"/>
      <c r="U265" s="131"/>
      <c r="V265" s="131"/>
      <c r="W265" s="131"/>
      <c r="X265" s="131"/>
      <c r="Y265" s="132"/>
      <c r="Z265" s="67"/>
    </row>
    <row r="266" spans="1:26" ht="20.100000000000001" customHeight="1">
      <c r="B266" s="67"/>
      <c r="D266" s="67"/>
      <c r="E266" s="123" t="s">
        <v>157</v>
      </c>
      <c r="F266" s="152" t="s">
        <v>158</v>
      </c>
      <c r="G266" s="154"/>
      <c r="H266" s="109" t="s">
        <v>120</v>
      </c>
      <c r="I266" s="152" t="s">
        <v>159</v>
      </c>
      <c r="J266" s="153"/>
      <c r="K266" s="153"/>
      <c r="L266" s="153"/>
      <c r="M266" s="154"/>
      <c r="N266" s="137"/>
      <c r="O266" s="138"/>
      <c r="P266" s="130"/>
      <c r="Q266" s="131"/>
      <c r="R266" s="131"/>
      <c r="S266" s="133"/>
      <c r="T266" s="130"/>
      <c r="U266" s="131"/>
      <c r="V266" s="131"/>
      <c r="W266" s="131"/>
      <c r="X266" s="131"/>
      <c r="Y266" s="132"/>
      <c r="Z266" s="67"/>
    </row>
    <row r="267" spans="1:26" ht="20.100000000000001" customHeight="1">
      <c r="B267" s="67"/>
      <c r="D267" s="67"/>
      <c r="E267" s="123" t="s">
        <v>160</v>
      </c>
      <c r="F267" s="152" t="s">
        <v>161</v>
      </c>
      <c r="G267" s="153"/>
      <c r="H267" s="153"/>
      <c r="I267" s="153"/>
      <c r="J267" s="153"/>
      <c r="K267" s="153"/>
      <c r="L267" s="153"/>
      <c r="M267" s="154"/>
      <c r="N267" s="137"/>
      <c r="O267" s="138"/>
      <c r="P267" s="130"/>
      <c r="Q267" s="131"/>
      <c r="R267" s="131"/>
      <c r="S267" s="133"/>
      <c r="T267" s="130"/>
      <c r="U267" s="131"/>
      <c r="V267" s="131"/>
      <c r="W267" s="131"/>
      <c r="X267" s="131"/>
      <c r="Y267" s="132"/>
      <c r="Z267" s="67"/>
    </row>
    <row r="268" spans="1:26" ht="20.100000000000001" customHeight="1">
      <c r="B268" s="67"/>
      <c r="D268" s="67"/>
      <c r="E268" s="123" t="s">
        <v>162</v>
      </c>
      <c r="F268" s="152" t="s">
        <v>163</v>
      </c>
      <c r="G268" s="153"/>
      <c r="H268" s="153"/>
      <c r="I268" s="153"/>
      <c r="J268" s="153"/>
      <c r="K268" s="153"/>
      <c r="L268" s="153"/>
      <c r="M268" s="154"/>
      <c r="N268" s="137"/>
      <c r="O268" s="138"/>
      <c r="P268" s="130"/>
      <c r="Q268" s="131"/>
      <c r="R268" s="131"/>
      <c r="S268" s="133"/>
      <c r="T268" s="130"/>
      <c r="U268" s="131"/>
      <c r="V268" s="131"/>
      <c r="W268" s="131"/>
      <c r="X268" s="131"/>
      <c r="Y268" s="132"/>
      <c r="Z268" s="67"/>
    </row>
    <row r="269" spans="1:26" ht="20.100000000000001" customHeight="1">
      <c r="B269" s="67"/>
      <c r="D269" s="67"/>
      <c r="E269" s="123" t="s">
        <v>164</v>
      </c>
      <c r="F269" s="152" t="s">
        <v>165</v>
      </c>
      <c r="G269" s="153"/>
      <c r="H269" s="153"/>
      <c r="I269" s="153"/>
      <c r="J269" s="153"/>
      <c r="K269" s="153"/>
      <c r="L269" s="153"/>
      <c r="M269" s="154"/>
      <c r="N269" s="137"/>
      <c r="O269" s="138"/>
      <c r="P269" s="130"/>
      <c r="Q269" s="131"/>
      <c r="R269" s="131"/>
      <c r="S269" s="133"/>
      <c r="T269" s="130"/>
      <c r="U269" s="131"/>
      <c r="V269" s="131"/>
      <c r="W269" s="131"/>
      <c r="X269" s="131"/>
      <c r="Y269" s="132"/>
      <c r="Z269" s="67"/>
    </row>
    <row r="270" spans="1:26" ht="20.100000000000001" customHeight="1">
      <c r="A270" s="9"/>
      <c r="B270" s="110"/>
      <c r="C270" s="125"/>
      <c r="D270" s="28"/>
      <c r="E270" s="123" t="s">
        <v>166</v>
      </c>
      <c r="F270" s="152" t="s">
        <v>167</v>
      </c>
      <c r="G270" s="153"/>
      <c r="H270" s="153"/>
      <c r="I270" s="153"/>
      <c r="J270" s="153"/>
      <c r="K270" s="153"/>
      <c r="L270" s="153"/>
      <c r="M270" s="154"/>
      <c r="N270" s="137"/>
      <c r="O270" s="138"/>
      <c r="P270" s="130"/>
      <c r="Q270" s="131"/>
      <c r="R270" s="131"/>
      <c r="S270" s="133"/>
      <c r="T270" s="130"/>
      <c r="U270" s="131"/>
      <c r="V270" s="131"/>
      <c r="W270" s="131"/>
      <c r="X270" s="131"/>
      <c r="Y270" s="132"/>
      <c r="Z270" s="28"/>
    </row>
    <row r="271" spans="1:26" ht="20.100000000000001" customHeight="1">
      <c r="B271" s="67"/>
      <c r="C271" s="37"/>
      <c r="D271" s="67"/>
      <c r="E271" s="341" t="s">
        <v>168</v>
      </c>
      <c r="F271" s="343" t="s">
        <v>169</v>
      </c>
      <c r="G271" s="343"/>
      <c r="H271" s="109" t="s">
        <v>120</v>
      </c>
      <c r="I271" s="152" t="s">
        <v>170</v>
      </c>
      <c r="J271" s="153"/>
      <c r="K271" s="153"/>
      <c r="L271" s="153"/>
      <c r="M271" s="154"/>
      <c r="N271" s="137"/>
      <c r="O271" s="138"/>
      <c r="P271" s="130"/>
      <c r="Q271" s="131"/>
      <c r="R271" s="131"/>
      <c r="S271" s="133"/>
      <c r="T271" s="130"/>
      <c r="U271" s="131"/>
      <c r="V271" s="131"/>
      <c r="W271" s="131"/>
      <c r="X271" s="131"/>
      <c r="Y271" s="132"/>
      <c r="Z271" s="67"/>
    </row>
    <row r="272" spans="1:26" ht="20.100000000000001" customHeight="1">
      <c r="B272" s="67"/>
      <c r="D272" s="67"/>
      <c r="E272" s="341"/>
      <c r="F272" s="343"/>
      <c r="G272" s="343"/>
      <c r="H272" s="109" t="s">
        <v>123</v>
      </c>
      <c r="I272" s="152" t="s">
        <v>171</v>
      </c>
      <c r="J272" s="153"/>
      <c r="K272" s="153"/>
      <c r="L272" s="153"/>
      <c r="M272" s="154"/>
      <c r="N272" s="137"/>
      <c r="O272" s="138"/>
      <c r="P272" s="130"/>
      <c r="Q272" s="131"/>
      <c r="R272" s="131"/>
      <c r="S272" s="133"/>
      <c r="T272" s="130"/>
      <c r="U272" s="131"/>
      <c r="V272" s="131"/>
      <c r="W272" s="131"/>
      <c r="X272" s="131"/>
      <c r="Y272" s="132"/>
      <c r="Z272" s="67"/>
    </row>
    <row r="273" spans="2:26" ht="20.100000000000001" customHeight="1">
      <c r="B273" s="67"/>
      <c r="D273" s="67"/>
      <c r="E273" s="123" t="s">
        <v>172</v>
      </c>
      <c r="F273" s="152" t="s">
        <v>173</v>
      </c>
      <c r="G273" s="153"/>
      <c r="H273" s="153"/>
      <c r="I273" s="153"/>
      <c r="J273" s="153"/>
      <c r="K273" s="153"/>
      <c r="L273" s="153"/>
      <c r="M273" s="154"/>
      <c r="N273" s="137"/>
      <c r="O273" s="138"/>
      <c r="P273" s="130"/>
      <c r="Q273" s="131"/>
      <c r="R273" s="131"/>
      <c r="S273" s="133"/>
      <c r="T273" s="130"/>
      <c r="U273" s="131"/>
      <c r="V273" s="131"/>
      <c r="W273" s="131"/>
      <c r="X273" s="131"/>
      <c r="Y273" s="132"/>
      <c r="Z273" s="67"/>
    </row>
    <row r="274" spans="2:26" ht="20.100000000000001" customHeight="1">
      <c r="B274" s="67"/>
      <c r="D274" s="67"/>
      <c r="E274" s="123" t="s">
        <v>174</v>
      </c>
      <c r="F274" s="152" t="s">
        <v>175</v>
      </c>
      <c r="G274" s="153"/>
      <c r="H274" s="153"/>
      <c r="I274" s="153"/>
      <c r="J274" s="153"/>
      <c r="K274" s="153"/>
      <c r="L274" s="153"/>
      <c r="M274" s="154"/>
      <c r="N274" s="137"/>
      <c r="O274" s="138"/>
      <c r="P274" s="130"/>
      <c r="Q274" s="131"/>
      <c r="R274" s="131"/>
      <c r="S274" s="133"/>
      <c r="T274" s="130"/>
      <c r="U274" s="131"/>
      <c r="V274" s="131"/>
      <c r="W274" s="131"/>
      <c r="X274" s="131"/>
      <c r="Y274" s="132"/>
      <c r="Z274" s="67"/>
    </row>
    <row r="275" spans="2:26" ht="20.100000000000001" customHeight="1">
      <c r="B275" s="67"/>
      <c r="D275" s="67"/>
      <c r="E275" s="123" t="s">
        <v>176</v>
      </c>
      <c r="F275" s="152" t="s">
        <v>177</v>
      </c>
      <c r="G275" s="153"/>
      <c r="H275" s="153"/>
      <c r="I275" s="153"/>
      <c r="J275" s="153"/>
      <c r="K275" s="153"/>
      <c r="L275" s="153"/>
      <c r="M275" s="154"/>
      <c r="N275" s="137"/>
      <c r="O275" s="138"/>
      <c r="P275" s="130"/>
      <c r="Q275" s="131"/>
      <c r="R275" s="131"/>
      <c r="S275" s="133"/>
      <c r="T275" s="130"/>
      <c r="U275" s="131"/>
      <c r="V275" s="131"/>
      <c r="W275" s="131"/>
      <c r="X275" s="131"/>
      <c r="Y275" s="132"/>
      <c r="Z275" s="67"/>
    </row>
    <row r="276" spans="2:26" ht="20.100000000000001" customHeight="1">
      <c r="B276" s="67"/>
      <c r="D276" s="67"/>
      <c r="E276" s="123" t="s">
        <v>178</v>
      </c>
      <c r="F276" s="152" t="s">
        <v>179</v>
      </c>
      <c r="G276" s="153"/>
      <c r="H276" s="153"/>
      <c r="I276" s="153"/>
      <c r="J276" s="153"/>
      <c r="K276" s="153"/>
      <c r="L276" s="153"/>
      <c r="M276" s="154"/>
      <c r="N276" s="137"/>
      <c r="O276" s="138"/>
      <c r="P276" s="130"/>
      <c r="Q276" s="131"/>
      <c r="R276" s="131"/>
      <c r="S276" s="133"/>
      <c r="T276" s="130"/>
      <c r="U276" s="131"/>
      <c r="V276" s="131"/>
      <c r="W276" s="131"/>
      <c r="X276" s="131"/>
      <c r="Y276" s="132"/>
      <c r="Z276" s="67"/>
    </row>
    <row r="277" spans="2:26" ht="20.100000000000001" customHeight="1">
      <c r="B277" s="67"/>
      <c r="D277" s="67"/>
      <c r="E277" s="123" t="s">
        <v>180</v>
      </c>
      <c r="F277" s="152" t="s">
        <v>181</v>
      </c>
      <c r="G277" s="153"/>
      <c r="H277" s="153"/>
      <c r="I277" s="153"/>
      <c r="J277" s="153"/>
      <c r="K277" s="153"/>
      <c r="L277" s="153"/>
      <c r="M277" s="154"/>
      <c r="N277" s="137"/>
      <c r="O277" s="138"/>
      <c r="P277" s="130"/>
      <c r="Q277" s="131"/>
      <c r="R277" s="131"/>
      <c r="S277" s="133"/>
      <c r="T277" s="130"/>
      <c r="U277" s="131"/>
      <c r="V277" s="131"/>
      <c r="W277" s="131"/>
      <c r="X277" s="131"/>
      <c r="Y277" s="132"/>
      <c r="Z277" s="67"/>
    </row>
    <row r="278" spans="2:26" ht="20.100000000000001" customHeight="1">
      <c r="B278" s="67"/>
      <c r="D278" s="67"/>
      <c r="E278" s="123" t="s">
        <v>182</v>
      </c>
      <c r="F278" s="152" t="s">
        <v>183</v>
      </c>
      <c r="G278" s="153"/>
      <c r="H278" s="153"/>
      <c r="I278" s="153"/>
      <c r="J278" s="153"/>
      <c r="K278" s="153"/>
      <c r="L278" s="153"/>
      <c r="M278" s="154"/>
      <c r="N278" s="137"/>
      <c r="O278" s="138"/>
      <c r="P278" s="130"/>
      <c r="Q278" s="131"/>
      <c r="R278" s="131"/>
      <c r="S278" s="133"/>
      <c r="T278" s="130"/>
      <c r="U278" s="131"/>
      <c r="V278" s="131"/>
      <c r="W278" s="131"/>
      <c r="X278" s="131"/>
      <c r="Y278" s="132"/>
      <c r="Z278" s="67"/>
    </row>
    <row r="279" spans="2:26" ht="20.100000000000001" customHeight="1">
      <c r="B279" s="67"/>
      <c r="D279" s="67"/>
      <c r="E279" s="123" t="s">
        <v>184</v>
      </c>
      <c r="F279" s="152" t="s">
        <v>185</v>
      </c>
      <c r="G279" s="153"/>
      <c r="H279" s="153"/>
      <c r="I279" s="153"/>
      <c r="J279" s="153"/>
      <c r="K279" s="153"/>
      <c r="L279" s="153"/>
      <c r="M279" s="154"/>
      <c r="N279" s="137"/>
      <c r="O279" s="138"/>
      <c r="P279" s="130"/>
      <c r="Q279" s="131"/>
      <c r="R279" s="131"/>
      <c r="S279" s="133"/>
      <c r="T279" s="130"/>
      <c r="U279" s="131"/>
      <c r="V279" s="131"/>
      <c r="W279" s="131"/>
      <c r="X279" s="131"/>
      <c r="Y279" s="132"/>
      <c r="Z279" s="67"/>
    </row>
    <row r="280" spans="2:26" ht="20.100000000000001" customHeight="1">
      <c r="B280" s="67"/>
      <c r="D280" s="67"/>
      <c r="E280" s="123" t="s">
        <v>186</v>
      </c>
      <c r="F280" s="152" t="s">
        <v>187</v>
      </c>
      <c r="G280" s="153"/>
      <c r="H280" s="153"/>
      <c r="I280" s="153"/>
      <c r="J280" s="153"/>
      <c r="K280" s="153"/>
      <c r="L280" s="153"/>
      <c r="M280" s="154"/>
      <c r="N280" s="137"/>
      <c r="O280" s="138"/>
      <c r="P280" s="130"/>
      <c r="Q280" s="131"/>
      <c r="R280" s="131"/>
      <c r="S280" s="133"/>
      <c r="T280" s="130"/>
      <c r="U280" s="131"/>
      <c r="V280" s="131"/>
      <c r="W280" s="131"/>
      <c r="X280" s="131"/>
      <c r="Y280" s="132"/>
      <c r="Z280" s="67"/>
    </row>
    <row r="281" spans="2:26" ht="20.100000000000001" customHeight="1">
      <c r="B281" s="67"/>
      <c r="D281" s="67"/>
      <c r="E281" s="123" t="s">
        <v>188</v>
      </c>
      <c r="F281" s="152" t="s">
        <v>189</v>
      </c>
      <c r="G281" s="153"/>
      <c r="H281" s="153"/>
      <c r="I281" s="153"/>
      <c r="J281" s="153"/>
      <c r="K281" s="153"/>
      <c r="L281" s="153"/>
      <c r="M281" s="154"/>
      <c r="N281" s="137"/>
      <c r="O281" s="138"/>
      <c r="P281" s="130"/>
      <c r="Q281" s="131"/>
      <c r="R281" s="131"/>
      <c r="S281" s="133"/>
      <c r="T281" s="130"/>
      <c r="U281" s="131"/>
      <c r="V281" s="131"/>
      <c r="W281" s="131"/>
      <c r="X281" s="131"/>
      <c r="Y281" s="132"/>
      <c r="Z281" s="67"/>
    </row>
    <row r="282" spans="2:26" ht="20.100000000000001" customHeight="1">
      <c r="B282" s="67"/>
      <c r="D282" s="67"/>
      <c r="E282" s="123" t="s">
        <v>190</v>
      </c>
      <c r="F282" s="152" t="s">
        <v>191</v>
      </c>
      <c r="G282" s="153"/>
      <c r="H282" s="153"/>
      <c r="I282" s="153"/>
      <c r="J282" s="153"/>
      <c r="K282" s="153"/>
      <c r="L282" s="153"/>
      <c r="M282" s="154"/>
      <c r="N282" s="137"/>
      <c r="O282" s="138"/>
      <c r="P282" s="130"/>
      <c r="Q282" s="131"/>
      <c r="R282" s="131"/>
      <c r="S282" s="133"/>
      <c r="T282" s="130"/>
      <c r="U282" s="131"/>
      <c r="V282" s="131"/>
      <c r="W282" s="131"/>
      <c r="X282" s="131"/>
      <c r="Y282" s="132"/>
      <c r="Z282" s="67"/>
    </row>
    <row r="283" spans="2:26" ht="20.100000000000001" customHeight="1">
      <c r="B283" s="67"/>
      <c r="D283" s="67"/>
      <c r="E283" s="123" t="s">
        <v>192</v>
      </c>
      <c r="F283" s="152" t="s">
        <v>193</v>
      </c>
      <c r="G283" s="153"/>
      <c r="H283" s="153"/>
      <c r="I283" s="153"/>
      <c r="J283" s="153"/>
      <c r="K283" s="153"/>
      <c r="L283" s="153"/>
      <c r="M283" s="154"/>
      <c r="N283" s="137"/>
      <c r="O283" s="138"/>
      <c r="P283" s="130"/>
      <c r="Q283" s="131"/>
      <c r="R283" s="131"/>
      <c r="S283" s="133"/>
      <c r="T283" s="130"/>
      <c r="U283" s="131"/>
      <c r="V283" s="131"/>
      <c r="W283" s="131"/>
      <c r="X283" s="131"/>
      <c r="Y283" s="132"/>
      <c r="Z283" s="67"/>
    </row>
    <row r="284" spans="2:26" ht="20.100000000000001" customHeight="1">
      <c r="B284" s="67"/>
      <c r="D284" s="67"/>
      <c r="E284" s="123" t="s">
        <v>194</v>
      </c>
      <c r="F284" s="152" t="s">
        <v>195</v>
      </c>
      <c r="G284" s="153"/>
      <c r="H284" s="153"/>
      <c r="I284" s="153"/>
      <c r="J284" s="153"/>
      <c r="K284" s="153"/>
      <c r="L284" s="153"/>
      <c r="M284" s="154"/>
      <c r="N284" s="137"/>
      <c r="O284" s="138"/>
      <c r="P284" s="130"/>
      <c r="Q284" s="131"/>
      <c r="R284" s="131"/>
      <c r="S284" s="133"/>
      <c r="T284" s="130"/>
      <c r="U284" s="131"/>
      <c r="V284" s="131"/>
      <c r="W284" s="131"/>
      <c r="X284" s="131"/>
      <c r="Y284" s="132"/>
      <c r="Z284" s="67"/>
    </row>
    <row r="285" spans="2:26" ht="20.100000000000001" customHeight="1">
      <c r="B285" s="67"/>
      <c r="D285" s="67"/>
      <c r="E285" s="123" t="s">
        <v>196</v>
      </c>
      <c r="F285" s="152" t="s">
        <v>197</v>
      </c>
      <c r="G285" s="153"/>
      <c r="H285" s="153"/>
      <c r="I285" s="153"/>
      <c r="J285" s="153"/>
      <c r="K285" s="153"/>
      <c r="L285" s="153"/>
      <c r="M285" s="154"/>
      <c r="N285" s="137"/>
      <c r="O285" s="138"/>
      <c r="P285" s="130"/>
      <c r="Q285" s="131"/>
      <c r="R285" s="131"/>
      <c r="S285" s="133"/>
      <c r="T285" s="130"/>
      <c r="U285" s="131"/>
      <c r="V285" s="131"/>
      <c r="W285" s="131"/>
      <c r="X285" s="131"/>
      <c r="Y285" s="132"/>
      <c r="Z285" s="67"/>
    </row>
    <row r="286" spans="2:26" ht="20.100000000000001" customHeight="1">
      <c r="B286" s="67"/>
      <c r="D286" s="67"/>
      <c r="E286" s="123" t="s">
        <v>198</v>
      </c>
      <c r="F286" s="152" t="s">
        <v>199</v>
      </c>
      <c r="G286" s="153"/>
      <c r="H286" s="153"/>
      <c r="I286" s="153"/>
      <c r="J286" s="153"/>
      <c r="K286" s="153"/>
      <c r="L286" s="153"/>
      <c r="M286" s="154"/>
      <c r="N286" s="137"/>
      <c r="O286" s="138"/>
      <c r="P286" s="130"/>
      <c r="Q286" s="131"/>
      <c r="R286" s="131"/>
      <c r="S286" s="133"/>
      <c r="T286" s="130"/>
      <c r="U286" s="131"/>
      <c r="V286" s="131"/>
      <c r="W286" s="131"/>
      <c r="X286" s="131"/>
      <c r="Y286" s="132"/>
      <c r="Z286" s="67"/>
    </row>
    <row r="287" spans="2:26" ht="20.100000000000001" customHeight="1">
      <c r="B287" s="67"/>
      <c r="D287" s="67"/>
      <c r="E287" s="123" t="s">
        <v>200</v>
      </c>
      <c r="F287" s="152" t="s">
        <v>201</v>
      </c>
      <c r="G287" s="153"/>
      <c r="H287" s="153"/>
      <c r="I287" s="153"/>
      <c r="J287" s="153"/>
      <c r="K287" s="153"/>
      <c r="L287" s="153"/>
      <c r="M287" s="154"/>
      <c r="N287" s="137"/>
      <c r="O287" s="138"/>
      <c r="P287" s="130"/>
      <c r="Q287" s="131"/>
      <c r="R287" s="131"/>
      <c r="S287" s="133"/>
      <c r="T287" s="130"/>
      <c r="U287" s="131"/>
      <c r="V287" s="131"/>
      <c r="W287" s="131"/>
      <c r="X287" s="131"/>
      <c r="Y287" s="132"/>
      <c r="Z287" s="67"/>
    </row>
    <row r="288" spans="2:26" ht="20.100000000000001" customHeight="1">
      <c r="B288" s="67"/>
      <c r="D288" s="67"/>
      <c r="E288" s="123" t="s">
        <v>202</v>
      </c>
      <c r="F288" s="152" t="s">
        <v>203</v>
      </c>
      <c r="G288" s="153"/>
      <c r="H288" s="153"/>
      <c r="I288" s="153"/>
      <c r="J288" s="153"/>
      <c r="K288" s="153"/>
      <c r="L288" s="153"/>
      <c r="M288" s="154"/>
      <c r="N288" s="137"/>
      <c r="O288" s="138"/>
      <c r="P288" s="130"/>
      <c r="Q288" s="131"/>
      <c r="R288" s="131"/>
      <c r="S288" s="133"/>
      <c r="T288" s="130"/>
      <c r="U288" s="131"/>
      <c r="V288" s="131"/>
      <c r="W288" s="131"/>
      <c r="X288" s="131"/>
      <c r="Y288" s="132"/>
      <c r="Z288" s="67"/>
    </row>
    <row r="289" spans="1:26" ht="20.100000000000001" customHeight="1">
      <c r="B289" s="67"/>
      <c r="D289" s="67"/>
      <c r="E289" s="123" t="s">
        <v>204</v>
      </c>
      <c r="F289" s="344" t="s">
        <v>205</v>
      </c>
      <c r="G289" s="344"/>
      <c r="H289" s="344"/>
      <c r="I289" s="344"/>
      <c r="J289" s="344"/>
      <c r="K289" s="344"/>
      <c r="L289" s="344"/>
      <c r="M289" s="344"/>
      <c r="N289" s="137"/>
      <c r="O289" s="138"/>
      <c r="P289" s="130"/>
      <c r="Q289" s="131"/>
      <c r="R289" s="131"/>
      <c r="S289" s="133"/>
      <c r="T289" s="130"/>
      <c r="U289" s="131"/>
      <c r="V289" s="131"/>
      <c r="W289" s="131"/>
      <c r="X289" s="131"/>
      <c r="Y289" s="132"/>
      <c r="Z289" s="67"/>
    </row>
    <row r="290" spans="1:26" ht="20.100000000000001" customHeight="1">
      <c r="B290" s="67"/>
      <c r="D290" s="67"/>
      <c r="E290" s="123" t="s">
        <v>206</v>
      </c>
      <c r="F290" s="344" t="s">
        <v>207</v>
      </c>
      <c r="G290" s="344"/>
      <c r="H290" s="344"/>
      <c r="I290" s="344"/>
      <c r="J290" s="344"/>
      <c r="K290" s="344"/>
      <c r="L290" s="344"/>
      <c r="M290" s="344"/>
      <c r="N290" s="137"/>
      <c r="O290" s="138"/>
      <c r="P290" s="130"/>
      <c r="Q290" s="131"/>
      <c r="R290" s="131"/>
      <c r="S290" s="133"/>
      <c r="T290" s="130"/>
      <c r="U290" s="131"/>
      <c r="V290" s="131"/>
      <c r="W290" s="131"/>
      <c r="X290" s="131"/>
      <c r="Y290" s="132"/>
      <c r="Z290" s="67"/>
    </row>
    <row r="291" spans="1:26" ht="20.100000000000001" customHeight="1">
      <c r="B291" s="67"/>
      <c r="D291" s="67"/>
      <c r="E291" s="123" t="s">
        <v>208</v>
      </c>
      <c r="F291" s="344" t="s">
        <v>209</v>
      </c>
      <c r="G291" s="344"/>
      <c r="H291" s="344"/>
      <c r="I291" s="344"/>
      <c r="J291" s="344"/>
      <c r="K291" s="344"/>
      <c r="L291" s="344"/>
      <c r="M291" s="344"/>
      <c r="N291" s="137"/>
      <c r="O291" s="138"/>
      <c r="P291" s="130"/>
      <c r="Q291" s="131"/>
      <c r="R291" s="131"/>
      <c r="S291" s="133"/>
      <c r="T291" s="130"/>
      <c r="U291" s="131"/>
      <c r="V291" s="131"/>
      <c r="W291" s="131"/>
      <c r="X291" s="131"/>
      <c r="Y291" s="132"/>
      <c r="Z291" s="67"/>
    </row>
    <row r="292" spans="1:26" ht="20.100000000000001" customHeight="1">
      <c r="B292" s="67"/>
      <c r="D292" s="67"/>
      <c r="E292" s="123" t="s">
        <v>210</v>
      </c>
      <c r="F292" s="344" t="s">
        <v>211</v>
      </c>
      <c r="G292" s="344"/>
      <c r="H292" s="344"/>
      <c r="I292" s="344"/>
      <c r="J292" s="344"/>
      <c r="K292" s="344"/>
      <c r="L292" s="344"/>
      <c r="M292" s="344"/>
      <c r="N292" s="137"/>
      <c r="O292" s="138"/>
      <c r="P292" s="130"/>
      <c r="Q292" s="131"/>
      <c r="R292" s="131"/>
      <c r="S292" s="133"/>
      <c r="T292" s="130"/>
      <c r="U292" s="131"/>
      <c r="V292" s="131"/>
      <c r="W292" s="131"/>
      <c r="X292" s="131"/>
      <c r="Y292" s="132"/>
      <c r="Z292" s="67"/>
    </row>
    <row r="293" spans="1:26" ht="20.100000000000001" customHeight="1">
      <c r="B293" s="67"/>
      <c r="D293" s="67"/>
      <c r="E293" s="123" t="s">
        <v>212</v>
      </c>
      <c r="F293" s="344" t="s">
        <v>213</v>
      </c>
      <c r="G293" s="344"/>
      <c r="H293" s="344"/>
      <c r="I293" s="344"/>
      <c r="J293" s="344"/>
      <c r="K293" s="344"/>
      <c r="L293" s="344"/>
      <c r="M293" s="344"/>
      <c r="N293" s="137"/>
      <c r="O293" s="138"/>
      <c r="P293" s="130"/>
      <c r="Q293" s="131"/>
      <c r="R293" s="131"/>
      <c r="S293" s="133"/>
      <c r="T293" s="130"/>
      <c r="U293" s="131"/>
      <c r="V293" s="131"/>
      <c r="W293" s="131"/>
      <c r="X293" s="131"/>
      <c r="Y293" s="132"/>
      <c r="Z293" s="67"/>
    </row>
    <row r="294" spans="1:26" ht="20.100000000000001" customHeight="1">
      <c r="B294" s="67"/>
      <c r="D294" s="67"/>
      <c r="E294" s="123" t="s">
        <v>214</v>
      </c>
      <c r="F294" s="344" t="s">
        <v>215</v>
      </c>
      <c r="G294" s="344"/>
      <c r="H294" s="344"/>
      <c r="I294" s="344"/>
      <c r="J294" s="344"/>
      <c r="K294" s="344"/>
      <c r="L294" s="344"/>
      <c r="M294" s="344"/>
      <c r="N294" s="137"/>
      <c r="O294" s="138"/>
      <c r="P294" s="130"/>
      <c r="Q294" s="131"/>
      <c r="R294" s="131"/>
      <c r="S294" s="133"/>
      <c r="T294" s="130"/>
      <c r="U294" s="131"/>
      <c r="V294" s="131"/>
      <c r="W294" s="131"/>
      <c r="X294" s="131"/>
      <c r="Y294" s="132"/>
      <c r="Z294" s="67"/>
    </row>
    <row r="295" spans="1:26" ht="20.100000000000001" customHeight="1">
      <c r="A295" s="108">
        <f>IF(AND(N295="○",TRIM(T295)=""), 1001,0)</f>
        <v>0</v>
      </c>
      <c r="B295" s="67"/>
      <c r="D295" s="67"/>
      <c r="E295" s="111" t="s">
        <v>216</v>
      </c>
      <c r="F295" s="348" t="s">
        <v>217</v>
      </c>
      <c r="G295" s="348"/>
      <c r="H295" s="348"/>
      <c r="I295" s="348"/>
      <c r="J295" s="348"/>
      <c r="K295" s="348"/>
      <c r="L295" s="348"/>
      <c r="M295" s="348"/>
      <c r="N295" s="139"/>
      <c r="O295" s="140"/>
      <c r="P295" s="336"/>
      <c r="Q295" s="337"/>
      <c r="R295" s="337"/>
      <c r="S295" s="338"/>
      <c r="T295" s="336"/>
      <c r="U295" s="337"/>
      <c r="V295" s="337"/>
      <c r="W295" s="337"/>
      <c r="X295" s="337"/>
      <c r="Y295" s="339"/>
      <c r="Z295" s="67"/>
    </row>
    <row r="296" spans="1:26" ht="20.100000000000001" customHeight="1">
      <c r="B296" s="67"/>
      <c r="D296" s="67"/>
      <c r="E296" s="121" t="s">
        <v>218</v>
      </c>
      <c r="F296" s="345" t="s">
        <v>219</v>
      </c>
      <c r="G296" s="347"/>
      <c r="H296" s="107" t="s">
        <v>120</v>
      </c>
      <c r="I296" s="345" t="s">
        <v>220</v>
      </c>
      <c r="J296" s="346"/>
      <c r="K296" s="346"/>
      <c r="L296" s="346"/>
      <c r="M296" s="347"/>
      <c r="N296" s="141"/>
      <c r="O296" s="142"/>
      <c r="P296" s="134"/>
      <c r="Q296" s="135"/>
      <c r="R296" s="135"/>
      <c r="S296" s="143"/>
      <c r="T296" s="134"/>
      <c r="U296" s="135"/>
      <c r="V296" s="135"/>
      <c r="W296" s="135"/>
      <c r="X296" s="135"/>
      <c r="Y296" s="136"/>
      <c r="Z296" s="67"/>
    </row>
    <row r="297" spans="1:26" ht="20.100000000000001" customHeight="1">
      <c r="B297" s="67"/>
      <c r="D297" s="67"/>
      <c r="E297" s="119" t="s">
        <v>221</v>
      </c>
      <c r="F297" s="152" t="s">
        <v>222</v>
      </c>
      <c r="G297" s="153"/>
      <c r="H297" s="153"/>
      <c r="I297" s="153"/>
      <c r="J297" s="153"/>
      <c r="K297" s="153"/>
      <c r="L297" s="153"/>
      <c r="M297" s="154"/>
      <c r="N297" s="137"/>
      <c r="O297" s="138"/>
      <c r="P297" s="130"/>
      <c r="Q297" s="131"/>
      <c r="R297" s="131"/>
      <c r="S297" s="133"/>
      <c r="T297" s="130"/>
      <c r="U297" s="131"/>
      <c r="V297" s="131"/>
      <c r="W297" s="131"/>
      <c r="X297" s="131"/>
      <c r="Y297" s="132"/>
      <c r="Z297" s="67"/>
    </row>
    <row r="298" spans="1:26" ht="20.100000000000001" customHeight="1">
      <c r="B298" s="67"/>
      <c r="D298" s="67"/>
      <c r="E298" s="119" t="s">
        <v>223</v>
      </c>
      <c r="F298" s="152" t="s">
        <v>224</v>
      </c>
      <c r="G298" s="153"/>
      <c r="H298" s="153"/>
      <c r="I298" s="153"/>
      <c r="J298" s="153"/>
      <c r="K298" s="153"/>
      <c r="L298" s="153"/>
      <c r="M298" s="154"/>
      <c r="N298" s="137"/>
      <c r="O298" s="138"/>
      <c r="P298" s="130"/>
      <c r="Q298" s="131"/>
      <c r="R298" s="131"/>
      <c r="S298" s="133"/>
      <c r="T298" s="130"/>
      <c r="U298" s="131"/>
      <c r="V298" s="131"/>
      <c r="W298" s="131"/>
      <c r="X298" s="131"/>
      <c r="Y298" s="132"/>
      <c r="Z298" s="67"/>
    </row>
    <row r="299" spans="1:26" ht="20.100000000000001" customHeight="1">
      <c r="B299" s="67"/>
      <c r="D299" s="67"/>
      <c r="E299" s="119" t="s">
        <v>225</v>
      </c>
      <c r="F299" s="152" t="s">
        <v>226</v>
      </c>
      <c r="G299" s="153"/>
      <c r="H299" s="153"/>
      <c r="I299" s="153"/>
      <c r="J299" s="153"/>
      <c r="K299" s="153"/>
      <c r="L299" s="153"/>
      <c r="M299" s="154"/>
      <c r="N299" s="137"/>
      <c r="O299" s="138"/>
      <c r="P299" s="130"/>
      <c r="Q299" s="131"/>
      <c r="R299" s="131"/>
      <c r="S299" s="133"/>
      <c r="T299" s="130"/>
      <c r="U299" s="131"/>
      <c r="V299" s="131"/>
      <c r="W299" s="131"/>
      <c r="X299" s="131"/>
      <c r="Y299" s="132"/>
      <c r="Z299" s="67"/>
    </row>
    <row r="300" spans="1:26" ht="20.100000000000001" customHeight="1">
      <c r="B300" s="67"/>
      <c r="D300" s="67"/>
      <c r="E300" s="119" t="s">
        <v>227</v>
      </c>
      <c r="F300" s="152" t="s">
        <v>228</v>
      </c>
      <c r="G300" s="153"/>
      <c r="H300" s="153"/>
      <c r="I300" s="153"/>
      <c r="J300" s="153"/>
      <c r="K300" s="153"/>
      <c r="L300" s="153"/>
      <c r="M300" s="154"/>
      <c r="N300" s="137"/>
      <c r="O300" s="138"/>
      <c r="P300" s="130"/>
      <c r="Q300" s="131"/>
      <c r="R300" s="131"/>
      <c r="S300" s="133"/>
      <c r="T300" s="130"/>
      <c r="U300" s="131"/>
      <c r="V300" s="131"/>
      <c r="W300" s="131"/>
      <c r="X300" s="131"/>
      <c r="Y300" s="132"/>
      <c r="Z300" s="67"/>
    </row>
    <row r="301" spans="1:26" ht="20.100000000000001" customHeight="1">
      <c r="B301" s="67"/>
      <c r="D301" s="67"/>
      <c r="E301" s="119" t="s">
        <v>229</v>
      </c>
      <c r="F301" s="152" t="s">
        <v>230</v>
      </c>
      <c r="G301" s="153"/>
      <c r="H301" s="153"/>
      <c r="I301" s="153"/>
      <c r="J301" s="153"/>
      <c r="K301" s="153"/>
      <c r="L301" s="153"/>
      <c r="M301" s="154"/>
      <c r="N301" s="137"/>
      <c r="O301" s="138"/>
      <c r="P301" s="130"/>
      <c r="Q301" s="131"/>
      <c r="R301" s="131"/>
      <c r="S301" s="133"/>
      <c r="T301" s="130"/>
      <c r="U301" s="131"/>
      <c r="V301" s="131"/>
      <c r="W301" s="131"/>
      <c r="X301" s="131"/>
      <c r="Y301" s="132"/>
      <c r="Z301" s="67"/>
    </row>
    <row r="302" spans="1:26" ht="20.100000000000001" customHeight="1">
      <c r="B302" s="67"/>
      <c r="D302" s="67"/>
      <c r="E302" s="119" t="s">
        <v>231</v>
      </c>
      <c r="F302" s="152" t="s">
        <v>232</v>
      </c>
      <c r="G302" s="154"/>
      <c r="H302" s="109" t="s">
        <v>120</v>
      </c>
      <c r="I302" s="152" t="s">
        <v>233</v>
      </c>
      <c r="J302" s="153"/>
      <c r="K302" s="153"/>
      <c r="L302" s="153"/>
      <c r="M302" s="154"/>
      <c r="N302" s="137"/>
      <c r="O302" s="138"/>
      <c r="P302" s="130"/>
      <c r="Q302" s="131"/>
      <c r="R302" s="131"/>
      <c r="S302" s="133"/>
      <c r="T302" s="130"/>
      <c r="U302" s="131"/>
      <c r="V302" s="131"/>
      <c r="W302" s="131"/>
      <c r="X302" s="131"/>
      <c r="Y302" s="132"/>
      <c r="Z302" s="67"/>
    </row>
    <row r="303" spans="1:26" ht="20.100000000000001" customHeight="1">
      <c r="B303" s="67"/>
      <c r="D303" s="67"/>
      <c r="E303" s="119" t="s">
        <v>234</v>
      </c>
      <c r="F303" s="152" t="s">
        <v>235</v>
      </c>
      <c r="G303" s="153"/>
      <c r="H303" s="153"/>
      <c r="I303" s="153"/>
      <c r="J303" s="153"/>
      <c r="K303" s="153"/>
      <c r="L303" s="153"/>
      <c r="M303" s="154"/>
      <c r="N303" s="137"/>
      <c r="O303" s="138"/>
      <c r="P303" s="130"/>
      <c r="Q303" s="131"/>
      <c r="R303" s="131"/>
      <c r="S303" s="133"/>
      <c r="T303" s="130"/>
      <c r="U303" s="131"/>
      <c r="V303" s="131"/>
      <c r="W303" s="131"/>
      <c r="X303" s="131"/>
      <c r="Y303" s="132"/>
      <c r="Z303" s="67"/>
    </row>
    <row r="304" spans="1:26" ht="20.100000000000001" customHeight="1">
      <c r="B304" s="67"/>
      <c r="D304" s="67"/>
      <c r="E304" s="119" t="s">
        <v>236</v>
      </c>
      <c r="F304" s="152" t="s">
        <v>237</v>
      </c>
      <c r="G304" s="153"/>
      <c r="H304" s="153"/>
      <c r="I304" s="153"/>
      <c r="J304" s="153"/>
      <c r="K304" s="153"/>
      <c r="L304" s="153"/>
      <c r="M304" s="154"/>
      <c r="N304" s="137"/>
      <c r="O304" s="138"/>
      <c r="P304" s="130"/>
      <c r="Q304" s="131"/>
      <c r="R304" s="131"/>
      <c r="S304" s="133"/>
      <c r="T304" s="130"/>
      <c r="U304" s="131"/>
      <c r="V304" s="131"/>
      <c r="W304" s="131"/>
      <c r="X304" s="131"/>
      <c r="Y304" s="132"/>
      <c r="Z304" s="67"/>
    </row>
    <row r="305" spans="1:26" ht="20.100000000000001" customHeight="1">
      <c r="B305" s="67"/>
      <c r="D305" s="67"/>
      <c r="E305" s="119" t="s">
        <v>238</v>
      </c>
      <c r="F305" s="152" t="s">
        <v>239</v>
      </c>
      <c r="G305" s="153"/>
      <c r="H305" s="153"/>
      <c r="I305" s="153"/>
      <c r="J305" s="153"/>
      <c r="K305" s="153"/>
      <c r="L305" s="153"/>
      <c r="M305" s="154"/>
      <c r="N305" s="137"/>
      <c r="O305" s="138"/>
      <c r="P305" s="130"/>
      <c r="Q305" s="131"/>
      <c r="R305" s="131"/>
      <c r="S305" s="133"/>
      <c r="T305" s="130"/>
      <c r="U305" s="131"/>
      <c r="V305" s="131"/>
      <c r="W305" s="131"/>
      <c r="X305" s="131"/>
      <c r="Y305" s="132"/>
      <c r="Z305" s="67"/>
    </row>
    <row r="306" spans="1:26" ht="20.100000000000001" customHeight="1">
      <c r="B306" s="67"/>
      <c r="D306" s="67"/>
      <c r="E306" s="119" t="s">
        <v>240</v>
      </c>
      <c r="F306" s="152" t="s">
        <v>241</v>
      </c>
      <c r="G306" s="153"/>
      <c r="H306" s="153"/>
      <c r="I306" s="153"/>
      <c r="J306" s="153"/>
      <c r="K306" s="153"/>
      <c r="L306" s="153"/>
      <c r="M306" s="154"/>
      <c r="N306" s="137"/>
      <c r="O306" s="138"/>
      <c r="P306" s="130"/>
      <c r="Q306" s="131"/>
      <c r="R306" s="131"/>
      <c r="S306" s="133"/>
      <c r="T306" s="130"/>
      <c r="U306" s="131"/>
      <c r="V306" s="131"/>
      <c r="W306" s="131"/>
      <c r="X306" s="131"/>
      <c r="Y306" s="132"/>
      <c r="Z306" s="67"/>
    </row>
    <row r="307" spans="1:26" ht="30" customHeight="1">
      <c r="B307" s="67"/>
      <c r="D307" s="67"/>
      <c r="E307" s="119" t="s">
        <v>242</v>
      </c>
      <c r="F307" s="349" t="s">
        <v>243</v>
      </c>
      <c r="G307" s="350"/>
      <c r="H307" s="109" t="s">
        <v>120</v>
      </c>
      <c r="I307" s="109" t="s">
        <v>244</v>
      </c>
      <c r="J307" s="109"/>
      <c r="K307" s="109"/>
      <c r="L307" s="109"/>
      <c r="M307" s="109"/>
      <c r="N307" s="137"/>
      <c r="O307" s="138"/>
      <c r="P307" s="130"/>
      <c r="Q307" s="131"/>
      <c r="R307" s="131"/>
      <c r="S307" s="133"/>
      <c r="T307" s="130"/>
      <c r="U307" s="131"/>
      <c r="V307" s="131"/>
      <c r="W307" s="131"/>
      <c r="X307" s="131"/>
      <c r="Y307" s="132"/>
      <c r="Z307" s="67"/>
    </row>
    <row r="308" spans="1:26" s="114" customFormat="1" ht="30" customHeight="1">
      <c r="A308" s="112">
        <f>IF(AND(N308="○",TRIM(T308)=""), 1001,0)</f>
        <v>0</v>
      </c>
      <c r="B308" s="113"/>
      <c r="D308" s="113"/>
      <c r="E308" s="119" t="s">
        <v>245</v>
      </c>
      <c r="F308" s="349" t="s">
        <v>246</v>
      </c>
      <c r="G308" s="350"/>
      <c r="H308" s="122" t="s">
        <v>127</v>
      </c>
      <c r="I308" s="122" t="s">
        <v>247</v>
      </c>
      <c r="J308" s="122"/>
      <c r="K308" s="122"/>
      <c r="L308" s="122"/>
      <c r="M308" s="122"/>
      <c r="N308" s="137"/>
      <c r="O308" s="138"/>
      <c r="P308" s="130"/>
      <c r="Q308" s="131"/>
      <c r="R308" s="131"/>
      <c r="S308" s="133"/>
      <c r="T308" s="130"/>
      <c r="U308" s="131"/>
      <c r="V308" s="131"/>
      <c r="W308" s="131"/>
      <c r="X308" s="131"/>
      <c r="Y308" s="132"/>
      <c r="Z308" s="113"/>
    </row>
    <row r="309" spans="1:26" ht="20.100000000000001" customHeight="1">
      <c r="B309" s="67"/>
      <c r="D309" s="67"/>
      <c r="E309" s="119" t="s">
        <v>248</v>
      </c>
      <c r="F309" s="152" t="s">
        <v>249</v>
      </c>
      <c r="G309" s="153"/>
      <c r="H309" s="153"/>
      <c r="I309" s="153"/>
      <c r="J309" s="153"/>
      <c r="K309" s="153"/>
      <c r="L309" s="153"/>
      <c r="M309" s="154"/>
      <c r="N309" s="137"/>
      <c r="O309" s="138"/>
      <c r="P309" s="130"/>
      <c r="Q309" s="131"/>
      <c r="R309" s="131"/>
      <c r="S309" s="133"/>
      <c r="T309" s="130"/>
      <c r="U309" s="131"/>
      <c r="V309" s="131"/>
      <c r="W309" s="131"/>
      <c r="X309" s="131"/>
      <c r="Y309" s="132"/>
      <c r="Z309" s="67"/>
    </row>
    <row r="310" spans="1:26" ht="20.100000000000001" customHeight="1">
      <c r="B310" s="67"/>
      <c r="D310" s="67"/>
      <c r="E310" s="351" t="s">
        <v>250</v>
      </c>
      <c r="F310" s="354" t="s">
        <v>251</v>
      </c>
      <c r="G310" s="355"/>
      <c r="H310" s="109" t="s">
        <v>120</v>
      </c>
      <c r="I310" s="152" t="s">
        <v>252</v>
      </c>
      <c r="J310" s="153"/>
      <c r="K310" s="153"/>
      <c r="L310" s="153"/>
      <c r="M310" s="154"/>
      <c r="N310" s="137"/>
      <c r="O310" s="138"/>
      <c r="P310" s="130"/>
      <c r="Q310" s="131"/>
      <c r="R310" s="131"/>
      <c r="S310" s="133"/>
      <c r="T310" s="130"/>
      <c r="U310" s="131"/>
      <c r="V310" s="131"/>
      <c r="W310" s="131"/>
      <c r="X310" s="131"/>
      <c r="Y310" s="132"/>
      <c r="Z310" s="67"/>
    </row>
    <row r="311" spans="1:26" ht="20.100000000000001" customHeight="1">
      <c r="B311" s="67"/>
      <c r="D311" s="67"/>
      <c r="E311" s="352"/>
      <c r="F311" s="356"/>
      <c r="G311" s="357"/>
      <c r="H311" s="109" t="s">
        <v>138</v>
      </c>
      <c r="I311" s="152" t="s">
        <v>253</v>
      </c>
      <c r="J311" s="153"/>
      <c r="K311" s="153"/>
      <c r="L311" s="153"/>
      <c r="M311" s="154"/>
      <c r="N311" s="137"/>
      <c r="O311" s="138"/>
      <c r="P311" s="130"/>
      <c r="Q311" s="131"/>
      <c r="R311" s="131"/>
      <c r="S311" s="133"/>
      <c r="T311" s="130"/>
      <c r="U311" s="131"/>
      <c r="V311" s="131"/>
      <c r="W311" s="131"/>
      <c r="X311" s="131"/>
      <c r="Y311" s="132"/>
      <c r="Z311" s="67"/>
    </row>
    <row r="312" spans="1:26" ht="20.100000000000001" customHeight="1">
      <c r="A312" s="108">
        <f>IF(AND(N312="○",TRIM(T312)=""), 1001,0)</f>
        <v>0</v>
      </c>
      <c r="B312" s="67"/>
      <c r="C312" s="115"/>
      <c r="D312" s="67"/>
      <c r="E312" s="353"/>
      <c r="F312" s="358"/>
      <c r="G312" s="359"/>
      <c r="H312" s="109" t="s">
        <v>129</v>
      </c>
      <c r="I312" s="152" t="s">
        <v>254</v>
      </c>
      <c r="J312" s="153"/>
      <c r="K312" s="153"/>
      <c r="L312" s="153"/>
      <c r="M312" s="154"/>
      <c r="N312" s="137"/>
      <c r="O312" s="138"/>
      <c r="P312" s="130"/>
      <c r="Q312" s="131"/>
      <c r="R312" s="131"/>
      <c r="S312" s="133"/>
      <c r="T312" s="130"/>
      <c r="U312" s="131"/>
      <c r="V312" s="131"/>
      <c r="W312" s="131"/>
      <c r="X312" s="131"/>
      <c r="Y312" s="132"/>
      <c r="Z312" s="67"/>
    </row>
    <row r="313" spans="1:26" ht="20.100000000000001" customHeight="1">
      <c r="B313" s="67"/>
      <c r="C313" s="115"/>
      <c r="D313" s="67"/>
      <c r="E313" s="119" t="s">
        <v>255</v>
      </c>
      <c r="F313" s="152" t="s">
        <v>256</v>
      </c>
      <c r="G313" s="153"/>
      <c r="H313" s="153"/>
      <c r="I313" s="153"/>
      <c r="J313" s="153"/>
      <c r="K313" s="153"/>
      <c r="L313" s="153"/>
      <c r="M313" s="154"/>
      <c r="N313" s="137"/>
      <c r="O313" s="138"/>
      <c r="P313" s="130"/>
      <c r="Q313" s="131"/>
      <c r="R313" s="131"/>
      <c r="S313" s="133"/>
      <c r="T313" s="130"/>
      <c r="U313" s="131"/>
      <c r="V313" s="131"/>
      <c r="W313" s="131"/>
      <c r="X313" s="131"/>
      <c r="Y313" s="132"/>
      <c r="Z313" s="116"/>
    </row>
    <row r="314" spans="1:26" ht="20.100000000000001" customHeight="1">
      <c r="B314" s="67"/>
      <c r="D314" s="67"/>
      <c r="E314" s="119" t="s">
        <v>257</v>
      </c>
      <c r="F314" s="152" t="s">
        <v>258</v>
      </c>
      <c r="G314" s="153"/>
      <c r="H314" s="153"/>
      <c r="I314" s="153"/>
      <c r="J314" s="153"/>
      <c r="K314" s="153"/>
      <c r="L314" s="153"/>
      <c r="M314" s="154"/>
      <c r="N314" s="137"/>
      <c r="O314" s="138"/>
      <c r="P314" s="130"/>
      <c r="Q314" s="131"/>
      <c r="R314" s="131"/>
      <c r="S314" s="133"/>
      <c r="T314" s="130"/>
      <c r="U314" s="131"/>
      <c r="V314" s="131"/>
      <c r="W314" s="131"/>
      <c r="X314" s="131"/>
      <c r="Y314" s="132"/>
      <c r="Z314" s="67"/>
    </row>
    <row r="315" spans="1:26" ht="20.100000000000001" customHeight="1">
      <c r="B315" s="67"/>
      <c r="D315" s="67"/>
      <c r="E315" s="154" t="s">
        <v>259</v>
      </c>
      <c r="F315" s="344" t="s">
        <v>260</v>
      </c>
      <c r="G315" s="344"/>
      <c r="H315" s="109" t="s">
        <v>135</v>
      </c>
      <c r="I315" s="152" t="s">
        <v>261</v>
      </c>
      <c r="J315" s="153"/>
      <c r="K315" s="153"/>
      <c r="L315" s="153"/>
      <c r="M315" s="154"/>
      <c r="N315" s="137"/>
      <c r="O315" s="138"/>
      <c r="P315" s="130"/>
      <c r="Q315" s="131"/>
      <c r="R315" s="131"/>
      <c r="S315" s="133"/>
      <c r="T315" s="130"/>
      <c r="U315" s="131"/>
      <c r="V315" s="131"/>
      <c r="W315" s="131"/>
      <c r="X315" s="131"/>
      <c r="Y315" s="132"/>
      <c r="Z315" s="67"/>
    </row>
    <row r="316" spans="1:26" ht="20.100000000000001" customHeight="1">
      <c r="B316" s="67"/>
      <c r="D316" s="67"/>
      <c r="E316" s="154"/>
      <c r="F316" s="344"/>
      <c r="G316" s="344"/>
      <c r="H316" s="109" t="s">
        <v>138</v>
      </c>
      <c r="I316" s="152" t="s">
        <v>262</v>
      </c>
      <c r="J316" s="153"/>
      <c r="K316" s="153"/>
      <c r="L316" s="153"/>
      <c r="M316" s="154"/>
      <c r="N316" s="137"/>
      <c r="O316" s="138"/>
      <c r="P316" s="130"/>
      <c r="Q316" s="131"/>
      <c r="R316" s="131"/>
      <c r="S316" s="133"/>
      <c r="T316" s="130"/>
      <c r="U316" s="131"/>
      <c r="V316" s="131"/>
      <c r="W316" s="131"/>
      <c r="X316" s="131"/>
      <c r="Y316" s="132"/>
      <c r="Z316" s="67"/>
    </row>
    <row r="317" spans="1:26" ht="20.100000000000001" customHeight="1">
      <c r="B317" s="67"/>
      <c r="D317" s="67"/>
      <c r="E317" s="154"/>
      <c r="F317" s="344"/>
      <c r="G317" s="344"/>
      <c r="H317" s="109" t="s">
        <v>136</v>
      </c>
      <c r="I317" s="152" t="s">
        <v>263</v>
      </c>
      <c r="J317" s="153"/>
      <c r="K317" s="153"/>
      <c r="L317" s="153"/>
      <c r="M317" s="154"/>
      <c r="N317" s="137"/>
      <c r="O317" s="138"/>
      <c r="P317" s="130"/>
      <c r="Q317" s="131"/>
      <c r="R317" s="131"/>
      <c r="S317" s="133"/>
      <c r="T317" s="130"/>
      <c r="U317" s="131"/>
      <c r="V317" s="131"/>
      <c r="W317" s="131"/>
      <c r="X317" s="131"/>
      <c r="Y317" s="132"/>
      <c r="Z317" s="67"/>
    </row>
    <row r="318" spans="1:26" ht="20.100000000000001" customHeight="1">
      <c r="B318" s="67"/>
      <c r="D318" s="67"/>
      <c r="E318" s="119" t="s">
        <v>264</v>
      </c>
      <c r="F318" s="152" t="s">
        <v>265</v>
      </c>
      <c r="G318" s="153"/>
      <c r="H318" s="153"/>
      <c r="I318" s="153"/>
      <c r="J318" s="153"/>
      <c r="K318" s="153"/>
      <c r="L318" s="153"/>
      <c r="M318" s="154"/>
      <c r="N318" s="137"/>
      <c r="O318" s="138"/>
      <c r="P318" s="130"/>
      <c r="Q318" s="131"/>
      <c r="R318" s="131"/>
      <c r="S318" s="133"/>
      <c r="T318" s="130"/>
      <c r="U318" s="131"/>
      <c r="V318" s="131"/>
      <c r="W318" s="131"/>
      <c r="X318" s="131"/>
      <c r="Y318" s="132"/>
      <c r="Z318" s="67"/>
    </row>
    <row r="319" spans="1:26" ht="20.100000000000001" customHeight="1">
      <c r="B319" s="67"/>
      <c r="D319" s="67"/>
      <c r="E319" s="351" t="s">
        <v>266</v>
      </c>
      <c r="F319" s="354" t="s">
        <v>267</v>
      </c>
      <c r="G319" s="355"/>
      <c r="H319" s="109" t="s">
        <v>125</v>
      </c>
      <c r="I319" s="152" t="s">
        <v>268</v>
      </c>
      <c r="J319" s="153"/>
      <c r="K319" s="153"/>
      <c r="L319" s="153"/>
      <c r="M319" s="154"/>
      <c r="N319" s="137"/>
      <c r="O319" s="138"/>
      <c r="P319" s="130"/>
      <c r="Q319" s="131"/>
      <c r="R319" s="131"/>
      <c r="S319" s="133"/>
      <c r="T319" s="130"/>
      <c r="U319" s="131"/>
      <c r="V319" s="131"/>
      <c r="W319" s="131"/>
      <c r="X319" s="131"/>
      <c r="Y319" s="132"/>
      <c r="Z319" s="67"/>
    </row>
    <row r="320" spans="1:26" ht="20.100000000000001" customHeight="1">
      <c r="B320" s="67"/>
      <c r="D320" s="67"/>
      <c r="E320" s="352"/>
      <c r="F320" s="356"/>
      <c r="G320" s="357"/>
      <c r="H320" s="109" t="s">
        <v>127</v>
      </c>
      <c r="I320" s="152" t="s">
        <v>269</v>
      </c>
      <c r="J320" s="153"/>
      <c r="K320" s="153"/>
      <c r="L320" s="153"/>
      <c r="M320" s="154"/>
      <c r="N320" s="137"/>
      <c r="O320" s="138"/>
      <c r="P320" s="130"/>
      <c r="Q320" s="131"/>
      <c r="R320" s="131"/>
      <c r="S320" s="133"/>
      <c r="T320" s="130"/>
      <c r="U320" s="131"/>
      <c r="V320" s="131"/>
      <c r="W320" s="131"/>
      <c r="X320" s="131"/>
      <c r="Y320" s="132"/>
      <c r="Z320" s="67"/>
    </row>
    <row r="321" spans="1:26" ht="20.100000000000001" customHeight="1">
      <c r="B321" s="67"/>
      <c r="D321" s="67"/>
      <c r="E321" s="352"/>
      <c r="F321" s="356"/>
      <c r="G321" s="357"/>
      <c r="H321" s="109" t="s">
        <v>135</v>
      </c>
      <c r="I321" s="152" t="s">
        <v>270</v>
      </c>
      <c r="J321" s="153"/>
      <c r="K321" s="153"/>
      <c r="L321" s="153"/>
      <c r="M321" s="154"/>
      <c r="N321" s="137"/>
      <c r="O321" s="138"/>
      <c r="P321" s="130"/>
      <c r="Q321" s="131"/>
      <c r="R321" s="131"/>
      <c r="S321" s="133"/>
      <c r="T321" s="130"/>
      <c r="U321" s="131"/>
      <c r="V321" s="131"/>
      <c r="W321" s="131"/>
      <c r="X321" s="131"/>
      <c r="Y321" s="132"/>
      <c r="Z321" s="67"/>
    </row>
    <row r="322" spans="1:26" ht="20.100000000000001" customHeight="1">
      <c r="A322" s="108">
        <f>IF(AND(N322="○",TRIM(T322)=""), 1001,0)</f>
        <v>0</v>
      </c>
      <c r="B322" s="67"/>
      <c r="D322" s="67"/>
      <c r="E322" s="353"/>
      <c r="F322" s="358"/>
      <c r="G322" s="359"/>
      <c r="H322" s="109" t="s">
        <v>129</v>
      </c>
      <c r="I322" s="152" t="s">
        <v>254</v>
      </c>
      <c r="J322" s="153"/>
      <c r="K322" s="153"/>
      <c r="L322" s="153"/>
      <c r="M322" s="154"/>
      <c r="N322" s="137"/>
      <c r="O322" s="138"/>
      <c r="P322" s="130"/>
      <c r="Q322" s="131"/>
      <c r="R322" s="131"/>
      <c r="S322" s="133"/>
      <c r="T322" s="130"/>
      <c r="U322" s="131"/>
      <c r="V322" s="131"/>
      <c r="W322" s="131"/>
      <c r="X322" s="131"/>
      <c r="Y322" s="132"/>
      <c r="Z322" s="67"/>
    </row>
    <row r="323" spans="1:26" ht="20.100000000000001" customHeight="1">
      <c r="B323" s="67"/>
      <c r="D323" s="67"/>
      <c r="E323" s="119" t="s">
        <v>271</v>
      </c>
      <c r="F323" s="152" t="s">
        <v>272</v>
      </c>
      <c r="G323" s="153"/>
      <c r="H323" s="153"/>
      <c r="I323" s="153"/>
      <c r="J323" s="153"/>
      <c r="K323" s="153"/>
      <c r="L323" s="153"/>
      <c r="M323" s="154"/>
      <c r="N323" s="137"/>
      <c r="O323" s="138"/>
      <c r="P323" s="130"/>
      <c r="Q323" s="131"/>
      <c r="R323" s="131"/>
      <c r="S323" s="133"/>
      <c r="T323" s="130"/>
      <c r="U323" s="131"/>
      <c r="V323" s="131"/>
      <c r="W323" s="131"/>
      <c r="X323" s="131"/>
      <c r="Y323" s="132"/>
      <c r="Z323" s="67"/>
    </row>
    <row r="324" spans="1:26" ht="20.100000000000001" customHeight="1">
      <c r="B324" s="67"/>
      <c r="D324" s="67"/>
      <c r="E324" s="119" t="s">
        <v>273</v>
      </c>
      <c r="F324" s="152" t="s">
        <v>274</v>
      </c>
      <c r="G324" s="153"/>
      <c r="H324" s="153"/>
      <c r="I324" s="153"/>
      <c r="J324" s="153"/>
      <c r="K324" s="153"/>
      <c r="L324" s="153"/>
      <c r="M324" s="154"/>
      <c r="N324" s="137"/>
      <c r="O324" s="138"/>
      <c r="P324" s="130"/>
      <c r="Q324" s="131"/>
      <c r="R324" s="131"/>
      <c r="S324" s="133"/>
      <c r="T324" s="130"/>
      <c r="U324" s="131"/>
      <c r="V324" s="131"/>
      <c r="W324" s="131"/>
      <c r="X324" s="131"/>
      <c r="Y324" s="132"/>
      <c r="Z324" s="67"/>
    </row>
    <row r="325" spans="1:26" ht="20.100000000000001" customHeight="1">
      <c r="B325" s="67"/>
      <c r="D325" s="67"/>
      <c r="E325" s="351" t="s">
        <v>275</v>
      </c>
      <c r="F325" s="363" t="s">
        <v>276</v>
      </c>
      <c r="G325" s="351"/>
      <c r="H325" s="109" t="s">
        <v>120</v>
      </c>
      <c r="I325" s="152" t="s">
        <v>277</v>
      </c>
      <c r="J325" s="153"/>
      <c r="K325" s="153"/>
      <c r="L325" s="153"/>
      <c r="M325" s="154"/>
      <c r="N325" s="137"/>
      <c r="O325" s="138"/>
      <c r="P325" s="130"/>
      <c r="Q325" s="131"/>
      <c r="R325" s="131"/>
      <c r="S325" s="133"/>
      <c r="T325" s="130"/>
      <c r="U325" s="131"/>
      <c r="V325" s="131"/>
      <c r="W325" s="131"/>
      <c r="X325" s="131"/>
      <c r="Y325" s="132"/>
      <c r="Z325" s="67"/>
    </row>
    <row r="326" spans="1:26" ht="20.100000000000001" customHeight="1">
      <c r="B326" s="67"/>
      <c r="D326" s="67"/>
      <c r="E326" s="352"/>
      <c r="F326" s="364"/>
      <c r="G326" s="352"/>
      <c r="H326" s="109" t="s">
        <v>123</v>
      </c>
      <c r="I326" s="152" t="s">
        <v>278</v>
      </c>
      <c r="J326" s="153"/>
      <c r="K326" s="153"/>
      <c r="L326" s="153"/>
      <c r="M326" s="154"/>
      <c r="N326" s="137"/>
      <c r="O326" s="138"/>
      <c r="P326" s="130"/>
      <c r="Q326" s="131"/>
      <c r="R326" s="131"/>
      <c r="S326" s="133"/>
      <c r="T326" s="130"/>
      <c r="U326" s="131"/>
      <c r="V326" s="131"/>
      <c r="W326" s="131"/>
      <c r="X326" s="131"/>
      <c r="Y326" s="132"/>
      <c r="Z326" s="67"/>
    </row>
    <row r="327" spans="1:26" ht="20.100000000000001" customHeight="1">
      <c r="B327" s="67"/>
      <c r="D327" s="67"/>
      <c r="E327" s="352"/>
      <c r="F327" s="364"/>
      <c r="G327" s="352"/>
      <c r="H327" s="109" t="s">
        <v>136</v>
      </c>
      <c r="I327" s="152" t="s">
        <v>279</v>
      </c>
      <c r="J327" s="153"/>
      <c r="K327" s="153"/>
      <c r="L327" s="153"/>
      <c r="M327" s="154"/>
      <c r="N327" s="137"/>
      <c r="O327" s="138"/>
      <c r="P327" s="130"/>
      <c r="Q327" s="131"/>
      <c r="R327" s="131"/>
      <c r="S327" s="133"/>
      <c r="T327" s="130"/>
      <c r="U327" s="131"/>
      <c r="V327" s="131"/>
      <c r="W327" s="131"/>
      <c r="X327" s="131"/>
      <c r="Y327" s="132"/>
      <c r="Z327" s="67"/>
    </row>
    <row r="328" spans="1:26" ht="20.100000000000001" customHeight="1">
      <c r="A328" s="108">
        <f>IF(AND(N328="○",TRIM(T328)=""), 1001,0)</f>
        <v>0</v>
      </c>
      <c r="B328" s="67"/>
      <c r="D328" s="67"/>
      <c r="E328" s="353"/>
      <c r="F328" s="365"/>
      <c r="G328" s="353"/>
      <c r="H328" s="109" t="s">
        <v>129</v>
      </c>
      <c r="I328" s="152" t="s">
        <v>254</v>
      </c>
      <c r="J328" s="153"/>
      <c r="K328" s="153"/>
      <c r="L328" s="153"/>
      <c r="M328" s="154"/>
      <c r="N328" s="137"/>
      <c r="O328" s="138"/>
      <c r="P328" s="130"/>
      <c r="Q328" s="131"/>
      <c r="R328" s="131"/>
      <c r="S328" s="133"/>
      <c r="T328" s="130"/>
      <c r="U328" s="131"/>
      <c r="V328" s="131"/>
      <c r="W328" s="131"/>
      <c r="X328" s="131"/>
      <c r="Y328" s="132"/>
      <c r="Z328" s="67"/>
    </row>
    <row r="329" spans="1:26" ht="20.100000000000001" customHeight="1">
      <c r="B329" s="67"/>
      <c r="D329" s="67"/>
      <c r="E329" s="119" t="s">
        <v>280</v>
      </c>
      <c r="F329" s="152" t="s">
        <v>281</v>
      </c>
      <c r="G329" s="153"/>
      <c r="H329" s="153"/>
      <c r="I329" s="153"/>
      <c r="J329" s="153"/>
      <c r="K329" s="153"/>
      <c r="L329" s="153"/>
      <c r="M329" s="154"/>
      <c r="N329" s="137"/>
      <c r="O329" s="138"/>
      <c r="P329" s="130"/>
      <c r="Q329" s="131"/>
      <c r="R329" s="131"/>
      <c r="S329" s="133"/>
      <c r="T329" s="130"/>
      <c r="U329" s="131"/>
      <c r="V329" s="131"/>
      <c r="W329" s="131"/>
      <c r="X329" s="131"/>
      <c r="Y329" s="132"/>
      <c r="Z329" s="67"/>
    </row>
    <row r="330" spans="1:26" ht="20.100000000000001" customHeight="1">
      <c r="B330" s="67"/>
      <c r="D330" s="67"/>
      <c r="E330" s="119" t="s">
        <v>282</v>
      </c>
      <c r="F330" s="363" t="s">
        <v>283</v>
      </c>
      <c r="G330" s="351"/>
      <c r="H330" s="109" t="s">
        <v>120</v>
      </c>
      <c r="I330" s="152" t="s">
        <v>284</v>
      </c>
      <c r="J330" s="153"/>
      <c r="K330" s="153"/>
      <c r="L330" s="153"/>
      <c r="M330" s="154"/>
      <c r="N330" s="137"/>
      <c r="O330" s="138"/>
      <c r="P330" s="130"/>
      <c r="Q330" s="131"/>
      <c r="R330" s="131"/>
      <c r="S330" s="133"/>
      <c r="T330" s="130"/>
      <c r="U330" s="131"/>
      <c r="V330" s="131"/>
      <c r="W330" s="131"/>
      <c r="X330" s="131"/>
      <c r="Y330" s="132"/>
      <c r="Z330" s="67"/>
    </row>
    <row r="331" spans="1:26" ht="20.100000000000001" customHeight="1">
      <c r="B331" s="67"/>
      <c r="D331" s="67"/>
      <c r="E331" s="119" t="s">
        <v>282</v>
      </c>
      <c r="F331" s="364"/>
      <c r="G331" s="352"/>
      <c r="H331" s="109" t="s">
        <v>125</v>
      </c>
      <c r="I331" s="152" t="s">
        <v>285</v>
      </c>
      <c r="J331" s="153"/>
      <c r="K331" s="153"/>
      <c r="L331" s="153"/>
      <c r="M331" s="154"/>
      <c r="N331" s="137"/>
      <c r="O331" s="138"/>
      <c r="P331" s="130"/>
      <c r="Q331" s="131"/>
      <c r="R331" s="131"/>
      <c r="S331" s="133"/>
      <c r="T331" s="130"/>
      <c r="U331" s="131"/>
      <c r="V331" s="131"/>
      <c r="W331" s="131"/>
      <c r="X331" s="131"/>
      <c r="Y331" s="132"/>
      <c r="Z331" s="67"/>
    </row>
    <row r="332" spans="1:26" ht="20.100000000000001" customHeight="1">
      <c r="B332" s="67"/>
      <c r="D332" s="67"/>
      <c r="E332" s="119" t="s">
        <v>282</v>
      </c>
      <c r="F332" s="365"/>
      <c r="G332" s="353"/>
      <c r="H332" s="109" t="s">
        <v>135</v>
      </c>
      <c r="I332" s="152" t="s">
        <v>286</v>
      </c>
      <c r="J332" s="153"/>
      <c r="K332" s="153"/>
      <c r="L332" s="153"/>
      <c r="M332" s="154"/>
      <c r="N332" s="137"/>
      <c r="O332" s="138"/>
      <c r="P332" s="130"/>
      <c r="Q332" s="131"/>
      <c r="R332" s="131"/>
      <c r="S332" s="133"/>
      <c r="T332" s="130"/>
      <c r="U332" s="131"/>
      <c r="V332" s="131"/>
      <c r="W332" s="131"/>
      <c r="X332" s="131"/>
      <c r="Y332" s="132"/>
      <c r="Z332" s="67"/>
    </row>
    <row r="333" spans="1:26" ht="20.100000000000001" customHeight="1">
      <c r="B333" s="67"/>
      <c r="D333" s="67"/>
      <c r="E333" s="119" t="s">
        <v>287</v>
      </c>
      <c r="F333" s="152" t="s">
        <v>288</v>
      </c>
      <c r="G333" s="153"/>
      <c r="H333" s="153"/>
      <c r="I333" s="153"/>
      <c r="J333" s="153"/>
      <c r="K333" s="153"/>
      <c r="L333" s="153"/>
      <c r="M333" s="154"/>
      <c r="N333" s="137"/>
      <c r="O333" s="138"/>
      <c r="P333" s="130"/>
      <c r="Q333" s="131"/>
      <c r="R333" s="131"/>
      <c r="S333" s="133"/>
      <c r="T333" s="130"/>
      <c r="U333" s="131"/>
      <c r="V333" s="131"/>
      <c r="W333" s="131"/>
      <c r="X333" s="131"/>
      <c r="Y333" s="132"/>
      <c r="Z333" s="67"/>
    </row>
    <row r="334" spans="1:26" ht="20.100000000000001" customHeight="1">
      <c r="B334" s="67"/>
      <c r="D334" s="67"/>
      <c r="E334" s="119" t="s">
        <v>289</v>
      </c>
      <c r="F334" s="152" t="s">
        <v>297</v>
      </c>
      <c r="G334" s="153"/>
      <c r="H334" s="153"/>
      <c r="I334" s="153"/>
      <c r="J334" s="153"/>
      <c r="K334" s="153"/>
      <c r="L334" s="153"/>
      <c r="M334" s="154"/>
      <c r="N334" s="137"/>
      <c r="O334" s="138"/>
      <c r="P334" s="130"/>
      <c r="Q334" s="131"/>
      <c r="R334" s="131"/>
      <c r="S334" s="133"/>
      <c r="T334" s="130"/>
      <c r="U334" s="131"/>
      <c r="V334" s="131"/>
      <c r="W334" s="131"/>
      <c r="X334" s="131"/>
      <c r="Y334" s="132"/>
      <c r="Z334" s="67"/>
    </row>
    <row r="335" spans="1:26" ht="20.100000000000001" customHeight="1">
      <c r="A335" s="108">
        <f>IF(AND(N335="○",TRIM(T335)=""), 1001,0)</f>
        <v>0</v>
      </c>
      <c r="B335" s="67"/>
      <c r="D335" s="67"/>
      <c r="E335" s="120" t="s">
        <v>290</v>
      </c>
      <c r="F335" s="360" t="s">
        <v>291</v>
      </c>
      <c r="G335" s="361"/>
      <c r="H335" s="361"/>
      <c r="I335" s="361"/>
      <c r="J335" s="361"/>
      <c r="K335" s="361"/>
      <c r="L335" s="361"/>
      <c r="M335" s="362"/>
      <c r="N335" s="139"/>
      <c r="O335" s="140"/>
      <c r="P335" s="336"/>
      <c r="Q335" s="337"/>
      <c r="R335" s="337"/>
      <c r="S335" s="338"/>
      <c r="T335" s="336"/>
      <c r="U335" s="337"/>
      <c r="V335" s="337"/>
      <c r="W335" s="337"/>
      <c r="X335" s="337"/>
      <c r="Y335" s="339"/>
      <c r="Z335" s="67"/>
    </row>
    <row r="336" spans="1:26" ht="20.100000000000001" customHeight="1">
      <c r="B336" s="67"/>
      <c r="Z336" s="67"/>
    </row>
    <row r="337" spans="3:27" ht="20.100000000000001" customHeight="1">
      <c r="C337" s="72"/>
      <c r="D337" s="73"/>
      <c r="E337" s="73"/>
      <c r="F337" s="73"/>
      <c r="G337" s="73"/>
      <c r="H337" s="73"/>
      <c r="I337" s="73"/>
      <c r="J337" s="73"/>
      <c r="K337" s="73"/>
      <c r="L337" s="73"/>
      <c r="M337" s="73"/>
      <c r="N337" s="73"/>
      <c r="O337" s="73"/>
      <c r="P337" s="73"/>
      <c r="Q337" s="73"/>
      <c r="R337" s="73"/>
      <c r="S337" s="73"/>
      <c r="T337" s="73"/>
      <c r="U337" s="73"/>
      <c r="V337" s="73"/>
      <c r="W337" s="73"/>
      <c r="X337" s="73"/>
      <c r="Y337" s="73"/>
      <c r="Z337" s="117"/>
      <c r="AA337" s="115"/>
    </row>
    <row r="338" spans="3:27" ht="20.100000000000001" customHeight="1">
      <c r="AA338" s="115"/>
    </row>
  </sheetData>
  <sheetProtection algorithmName="SHA-512" hashValue="s74p4W21Y5sxHqGolL2VvjjnvFPmiSnex6hy1yKy6qSPN9YMnVAGyM3lqQoWn3y1de9pVUKHJlWDzTfzZlIABw==" saltValue="iSgZ0oLz+PcglM1/0NluTw==" spinCount="100000" sheet="1" objects="1" scenarios="1"/>
  <dataConsolidate/>
  <mergeCells count="532">
    <mergeCell ref="F333:M333"/>
    <mergeCell ref="F334:M334"/>
    <mergeCell ref="F335:M335"/>
    <mergeCell ref="F325:G328"/>
    <mergeCell ref="E325:E328"/>
    <mergeCell ref="I325:M325"/>
    <mergeCell ref="I326:M326"/>
    <mergeCell ref="I327:M327"/>
    <mergeCell ref="I328:M328"/>
    <mergeCell ref="F329:M329"/>
    <mergeCell ref="F330:G332"/>
    <mergeCell ref="I330:M330"/>
    <mergeCell ref="I331:M331"/>
    <mergeCell ref="I332:M332"/>
    <mergeCell ref="F318:M318"/>
    <mergeCell ref="E319:E322"/>
    <mergeCell ref="F319:G322"/>
    <mergeCell ref="I319:M319"/>
    <mergeCell ref="I320:M320"/>
    <mergeCell ref="I321:M321"/>
    <mergeCell ref="I322:M322"/>
    <mergeCell ref="F323:M323"/>
    <mergeCell ref="F324:M324"/>
    <mergeCell ref="E310:E312"/>
    <mergeCell ref="F310:G312"/>
    <mergeCell ref="I310:M310"/>
    <mergeCell ref="I311:M311"/>
    <mergeCell ref="I312:M312"/>
    <mergeCell ref="F313:M313"/>
    <mergeCell ref="F314:M314"/>
    <mergeCell ref="F315:G317"/>
    <mergeCell ref="E315:E317"/>
    <mergeCell ref="I315:M315"/>
    <mergeCell ref="I316:M316"/>
    <mergeCell ref="I317:M317"/>
    <mergeCell ref="N333:O333"/>
    <mergeCell ref="P333:S333"/>
    <mergeCell ref="T333:Y333"/>
    <mergeCell ref="N334:O334"/>
    <mergeCell ref="P334:S334"/>
    <mergeCell ref="T334:Y334"/>
    <mergeCell ref="N335:O335"/>
    <mergeCell ref="P335:S335"/>
    <mergeCell ref="T335:Y335"/>
    <mergeCell ref="N330:O330"/>
    <mergeCell ref="P330:S330"/>
    <mergeCell ref="T330:Y330"/>
    <mergeCell ref="N331:O331"/>
    <mergeCell ref="P331:S331"/>
    <mergeCell ref="T331:Y331"/>
    <mergeCell ref="N332:O332"/>
    <mergeCell ref="P332:S332"/>
    <mergeCell ref="T332:Y332"/>
    <mergeCell ref="N327:O327"/>
    <mergeCell ref="P327:S327"/>
    <mergeCell ref="T327:Y327"/>
    <mergeCell ref="N328:O328"/>
    <mergeCell ref="P328:S328"/>
    <mergeCell ref="T328:Y328"/>
    <mergeCell ref="N329:O329"/>
    <mergeCell ref="P329:S329"/>
    <mergeCell ref="T329:Y329"/>
    <mergeCell ref="N324:O324"/>
    <mergeCell ref="P324:S324"/>
    <mergeCell ref="T324:Y324"/>
    <mergeCell ref="N325:O325"/>
    <mergeCell ref="P325:S325"/>
    <mergeCell ref="T325:Y325"/>
    <mergeCell ref="N326:O326"/>
    <mergeCell ref="P326:S326"/>
    <mergeCell ref="T326:Y326"/>
    <mergeCell ref="N321:O321"/>
    <mergeCell ref="P321:S321"/>
    <mergeCell ref="T321:Y321"/>
    <mergeCell ref="N322:O322"/>
    <mergeCell ref="P322:S322"/>
    <mergeCell ref="T322:Y322"/>
    <mergeCell ref="N323:O323"/>
    <mergeCell ref="P323:S323"/>
    <mergeCell ref="T323:Y323"/>
    <mergeCell ref="N318:O318"/>
    <mergeCell ref="P318:S318"/>
    <mergeCell ref="T318:Y318"/>
    <mergeCell ref="N319:O319"/>
    <mergeCell ref="P319:S319"/>
    <mergeCell ref="T319:Y319"/>
    <mergeCell ref="N320:O320"/>
    <mergeCell ref="P320:S320"/>
    <mergeCell ref="T320:Y320"/>
    <mergeCell ref="N315:O315"/>
    <mergeCell ref="P315:S315"/>
    <mergeCell ref="T315:Y315"/>
    <mergeCell ref="N316:O316"/>
    <mergeCell ref="P316:S316"/>
    <mergeCell ref="T316:Y316"/>
    <mergeCell ref="N317:O317"/>
    <mergeCell ref="P317:S317"/>
    <mergeCell ref="T317:Y317"/>
    <mergeCell ref="P311:S311"/>
    <mergeCell ref="T311:Y311"/>
    <mergeCell ref="N312:O312"/>
    <mergeCell ref="P312:S312"/>
    <mergeCell ref="T312:Y312"/>
    <mergeCell ref="N313:O313"/>
    <mergeCell ref="P313:S313"/>
    <mergeCell ref="T313:Y313"/>
    <mergeCell ref="N314:O314"/>
    <mergeCell ref="P314:S314"/>
    <mergeCell ref="T314:Y314"/>
    <mergeCell ref="F301:M301"/>
    <mergeCell ref="I302:M302"/>
    <mergeCell ref="F303:M303"/>
    <mergeCell ref="F304:M304"/>
    <mergeCell ref="F305:M305"/>
    <mergeCell ref="F306:M306"/>
    <mergeCell ref="N311:O311"/>
    <mergeCell ref="F302:G302"/>
    <mergeCell ref="F307:G307"/>
    <mergeCell ref="F308:G308"/>
    <mergeCell ref="F309:M309"/>
    <mergeCell ref="N304:O304"/>
    <mergeCell ref="N305:O305"/>
    <mergeCell ref="N306:O306"/>
    <mergeCell ref="N307:O307"/>
    <mergeCell ref="N308:O308"/>
    <mergeCell ref="N309:O309"/>
    <mergeCell ref="N310:O310"/>
    <mergeCell ref="N301:O301"/>
    <mergeCell ref="N302:O302"/>
    <mergeCell ref="N303:O303"/>
    <mergeCell ref="F293:M293"/>
    <mergeCell ref="F294:M294"/>
    <mergeCell ref="F295:M295"/>
    <mergeCell ref="I296:M296"/>
    <mergeCell ref="F297:M297"/>
    <mergeCell ref="F298:M298"/>
    <mergeCell ref="F296:G296"/>
    <mergeCell ref="F299:M299"/>
    <mergeCell ref="F300:M300"/>
    <mergeCell ref="F284:M284"/>
    <mergeCell ref="F285:M285"/>
    <mergeCell ref="F286:M286"/>
    <mergeCell ref="F287:M287"/>
    <mergeCell ref="F288:M288"/>
    <mergeCell ref="F289:M289"/>
    <mergeCell ref="F290:M290"/>
    <mergeCell ref="F291:M291"/>
    <mergeCell ref="F292:M292"/>
    <mergeCell ref="F275:M275"/>
    <mergeCell ref="F276:M276"/>
    <mergeCell ref="F277:M277"/>
    <mergeCell ref="F278:M278"/>
    <mergeCell ref="F279:M279"/>
    <mergeCell ref="F280:M280"/>
    <mergeCell ref="F281:M281"/>
    <mergeCell ref="F282:M282"/>
    <mergeCell ref="F283:M283"/>
    <mergeCell ref="F267:M267"/>
    <mergeCell ref="F268:M268"/>
    <mergeCell ref="F269:M269"/>
    <mergeCell ref="F270:M270"/>
    <mergeCell ref="I271:M271"/>
    <mergeCell ref="F266:G266"/>
    <mergeCell ref="I272:M272"/>
    <mergeCell ref="F273:M273"/>
    <mergeCell ref="F274:M274"/>
    <mergeCell ref="E244:E248"/>
    <mergeCell ref="E251:E254"/>
    <mergeCell ref="E271:E272"/>
    <mergeCell ref="F244:G248"/>
    <mergeCell ref="F249:M249"/>
    <mergeCell ref="F250:G250"/>
    <mergeCell ref="F251:G254"/>
    <mergeCell ref="F271:G272"/>
    <mergeCell ref="I244:M244"/>
    <mergeCell ref="I245:M245"/>
    <mergeCell ref="I246:M246"/>
    <mergeCell ref="I247:M247"/>
    <mergeCell ref="I248:M248"/>
    <mergeCell ref="I250:M250"/>
    <mergeCell ref="I251:M251"/>
    <mergeCell ref="I252:M252"/>
    <mergeCell ref="I253:M253"/>
    <mergeCell ref="I254:M254"/>
    <mergeCell ref="F255:M255"/>
    <mergeCell ref="F256:M256"/>
    <mergeCell ref="F257:M257"/>
    <mergeCell ref="F264:M264"/>
    <mergeCell ref="F265:M265"/>
    <mergeCell ref="I266:M266"/>
    <mergeCell ref="E242:Y242"/>
    <mergeCell ref="P308:S308"/>
    <mergeCell ref="T308:Y308"/>
    <mergeCell ref="P309:S309"/>
    <mergeCell ref="T309:Y309"/>
    <mergeCell ref="P310:S310"/>
    <mergeCell ref="T310:Y310"/>
    <mergeCell ref="T303:Y303"/>
    <mergeCell ref="P304:S304"/>
    <mergeCell ref="T304:Y304"/>
    <mergeCell ref="P305:S305"/>
    <mergeCell ref="T305:Y305"/>
    <mergeCell ref="P306:S306"/>
    <mergeCell ref="T306:Y306"/>
    <mergeCell ref="P307:S307"/>
    <mergeCell ref="T307:Y307"/>
    <mergeCell ref="P293:S293"/>
    <mergeCell ref="T293:Y293"/>
    <mergeCell ref="P294:S294"/>
    <mergeCell ref="T294:Y294"/>
    <mergeCell ref="P295:S295"/>
    <mergeCell ref="T295:Y295"/>
    <mergeCell ref="P288:S288"/>
    <mergeCell ref="T288:Y288"/>
    <mergeCell ref="P283:S283"/>
    <mergeCell ref="T283:Y283"/>
    <mergeCell ref="P284:S284"/>
    <mergeCell ref="T284:Y284"/>
    <mergeCell ref="P285:S285"/>
    <mergeCell ref="T285:Y285"/>
    <mergeCell ref="P286:S286"/>
    <mergeCell ref="T286:Y286"/>
    <mergeCell ref="P287:S287"/>
    <mergeCell ref="T287:Y287"/>
    <mergeCell ref="P278:S278"/>
    <mergeCell ref="T278:Y278"/>
    <mergeCell ref="P279:S279"/>
    <mergeCell ref="T279:Y279"/>
    <mergeCell ref="P280:S280"/>
    <mergeCell ref="T280:Y280"/>
    <mergeCell ref="P281:S281"/>
    <mergeCell ref="T281:Y281"/>
    <mergeCell ref="P282:S282"/>
    <mergeCell ref="T282:Y282"/>
    <mergeCell ref="P273:S273"/>
    <mergeCell ref="T273:Y273"/>
    <mergeCell ref="P274:S274"/>
    <mergeCell ref="T274:Y274"/>
    <mergeCell ref="P275:S275"/>
    <mergeCell ref="T275:Y275"/>
    <mergeCell ref="P276:S276"/>
    <mergeCell ref="T276:Y276"/>
    <mergeCell ref="P277:S277"/>
    <mergeCell ref="T277:Y277"/>
    <mergeCell ref="P268:S268"/>
    <mergeCell ref="T268:Y268"/>
    <mergeCell ref="P269:S269"/>
    <mergeCell ref="T269:Y269"/>
    <mergeCell ref="P270:S270"/>
    <mergeCell ref="T270:Y270"/>
    <mergeCell ref="P271:S271"/>
    <mergeCell ref="T271:Y271"/>
    <mergeCell ref="P272:S272"/>
    <mergeCell ref="T272:Y272"/>
    <mergeCell ref="P263:S263"/>
    <mergeCell ref="T263:Y263"/>
    <mergeCell ref="P264:S264"/>
    <mergeCell ref="T264:Y264"/>
    <mergeCell ref="P265:S265"/>
    <mergeCell ref="T265:Y265"/>
    <mergeCell ref="P266:S266"/>
    <mergeCell ref="T266:Y266"/>
    <mergeCell ref="P267:S267"/>
    <mergeCell ref="T267:Y267"/>
    <mergeCell ref="P258:S258"/>
    <mergeCell ref="T258:Y258"/>
    <mergeCell ref="P259:S259"/>
    <mergeCell ref="T259:Y259"/>
    <mergeCell ref="P260:S260"/>
    <mergeCell ref="T260:Y260"/>
    <mergeCell ref="P261:S261"/>
    <mergeCell ref="T261:Y261"/>
    <mergeCell ref="P262:S262"/>
    <mergeCell ref="T262:Y262"/>
    <mergeCell ref="P253:S253"/>
    <mergeCell ref="T253:Y253"/>
    <mergeCell ref="P254:S254"/>
    <mergeCell ref="T254:Y254"/>
    <mergeCell ref="P255:S255"/>
    <mergeCell ref="T255:Y255"/>
    <mergeCell ref="P256:S256"/>
    <mergeCell ref="T256:Y256"/>
    <mergeCell ref="P257:S257"/>
    <mergeCell ref="T257:Y257"/>
    <mergeCell ref="P248:S248"/>
    <mergeCell ref="T248:Y248"/>
    <mergeCell ref="P249:S249"/>
    <mergeCell ref="T249:Y249"/>
    <mergeCell ref="P250:S250"/>
    <mergeCell ref="T250:Y250"/>
    <mergeCell ref="P251:S251"/>
    <mergeCell ref="T251:Y251"/>
    <mergeCell ref="P252:S252"/>
    <mergeCell ref="T252:Y252"/>
    <mergeCell ref="P243:S243"/>
    <mergeCell ref="T243:Y243"/>
    <mergeCell ref="P244:S244"/>
    <mergeCell ref="T244:Y244"/>
    <mergeCell ref="P245:S245"/>
    <mergeCell ref="T245:Y245"/>
    <mergeCell ref="P246:S246"/>
    <mergeCell ref="T246:Y246"/>
    <mergeCell ref="P247:S247"/>
    <mergeCell ref="T247:Y24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11:H211"/>
    <mergeCell ref="I211:M211"/>
    <mergeCell ref="E212:H212"/>
    <mergeCell ref="I212:M212"/>
    <mergeCell ref="E213:H213"/>
    <mergeCell ref="I213:M213"/>
    <mergeCell ref="I206:M206"/>
    <mergeCell ref="E214:H214"/>
    <mergeCell ref="I214:M214"/>
    <mergeCell ref="J207:Y207"/>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236:H236"/>
    <mergeCell ref="E237:H237"/>
    <mergeCell ref="E238:H238"/>
    <mergeCell ref="I236:M236"/>
    <mergeCell ref="I237:M237"/>
    <mergeCell ref="I238:M238"/>
    <mergeCell ref="E231:I231"/>
    <mergeCell ref="E232:I232"/>
    <mergeCell ref="E233:J233"/>
    <mergeCell ref="K231:N231"/>
    <mergeCell ref="K232:N232"/>
    <mergeCell ref="K233:O233"/>
    <mergeCell ref="N256:O256"/>
    <mergeCell ref="E239:H239"/>
    <mergeCell ref="I239:M239"/>
    <mergeCell ref="N243:O243"/>
    <mergeCell ref="N268:O268"/>
    <mergeCell ref="N269:O269"/>
    <mergeCell ref="N253:O253"/>
    <mergeCell ref="N254:O254"/>
    <mergeCell ref="N255:O255"/>
    <mergeCell ref="E243:M243"/>
    <mergeCell ref="F258:M258"/>
    <mergeCell ref="F259:M259"/>
    <mergeCell ref="F260:M260"/>
    <mergeCell ref="F261:M261"/>
    <mergeCell ref="F262:M262"/>
    <mergeCell ref="F263:M263"/>
    <mergeCell ref="N257:O257"/>
    <mergeCell ref="N258:O258"/>
    <mergeCell ref="N259:O259"/>
    <mergeCell ref="N260:O260"/>
    <mergeCell ref="N261:O261"/>
    <mergeCell ref="N244:O244"/>
    <mergeCell ref="N245:O245"/>
    <mergeCell ref="N246:O246"/>
    <mergeCell ref="N267:O267"/>
    <mergeCell ref="N279:O279"/>
    <mergeCell ref="N280:O280"/>
    <mergeCell ref="N281:O281"/>
    <mergeCell ref="N285:O285"/>
    <mergeCell ref="N286:O286"/>
    <mergeCell ref="N273:O273"/>
    <mergeCell ref="N274:O274"/>
    <mergeCell ref="N275:O275"/>
    <mergeCell ref="N276:O276"/>
    <mergeCell ref="N277:O277"/>
    <mergeCell ref="N278:O278"/>
    <mergeCell ref="N298:O298"/>
    <mergeCell ref="N299:O299"/>
    <mergeCell ref="N300:O300"/>
    <mergeCell ref="P302:S302"/>
    <mergeCell ref="P296:S296"/>
    <mergeCell ref="N247:O247"/>
    <mergeCell ref="N248:O248"/>
    <mergeCell ref="N249:O249"/>
    <mergeCell ref="N250:O250"/>
    <mergeCell ref="N251:O251"/>
    <mergeCell ref="N252:O252"/>
    <mergeCell ref="N270:O270"/>
    <mergeCell ref="N271:O271"/>
    <mergeCell ref="N272:O272"/>
    <mergeCell ref="N287:O287"/>
    <mergeCell ref="N288:O288"/>
    <mergeCell ref="N282:O282"/>
    <mergeCell ref="N283:O283"/>
    <mergeCell ref="N284:O284"/>
    <mergeCell ref="N262:O262"/>
    <mergeCell ref="N263:O263"/>
    <mergeCell ref="N264:O264"/>
    <mergeCell ref="N265:O265"/>
    <mergeCell ref="N266:O266"/>
    <mergeCell ref="T289:Y289"/>
    <mergeCell ref="P290:S290"/>
    <mergeCell ref="T290:Y290"/>
    <mergeCell ref="P291:S291"/>
    <mergeCell ref="T291:Y291"/>
    <mergeCell ref="P292:S292"/>
    <mergeCell ref="T292:Y292"/>
    <mergeCell ref="T296:Y296"/>
    <mergeCell ref="N297:O297"/>
    <mergeCell ref="N293:O293"/>
    <mergeCell ref="N294:O294"/>
    <mergeCell ref="N295:O295"/>
    <mergeCell ref="N296:O296"/>
    <mergeCell ref="N289:O289"/>
    <mergeCell ref="N290:O290"/>
    <mergeCell ref="N291:O291"/>
    <mergeCell ref="N292:O292"/>
    <mergeCell ref="P289:S289"/>
    <mergeCell ref="T302:Y302"/>
    <mergeCell ref="P303:S303"/>
    <mergeCell ref="P297:S297"/>
    <mergeCell ref="T297:Y297"/>
    <mergeCell ref="P298:S298"/>
    <mergeCell ref="T298:Y298"/>
    <mergeCell ref="P299:S299"/>
    <mergeCell ref="T299:Y299"/>
    <mergeCell ref="P300:S300"/>
    <mergeCell ref="T300:Y300"/>
    <mergeCell ref="P301:S301"/>
    <mergeCell ref="T301:Y301"/>
  </mergeCells>
  <phoneticPr fontId="5"/>
  <conditionalFormatting sqref="I20:M20">
    <cfRule type="expression" dxfId="150" priority="151" stopIfTrue="1">
      <formula>TRIM($I20)=""</formula>
    </cfRule>
  </conditionalFormatting>
  <conditionalFormatting sqref="I22:Y22">
    <cfRule type="expression" dxfId="149" priority="150" stopIfTrue="1">
      <formula>AND(TRIM($I22)&lt;&gt;"", OR(ISERROR(FIND("@"&amp;LEFT($I22,3)&amp;"@", 都道府県3))=FALSE, ISERROR(FIND("@"&amp;LEFT($I22,4)&amp;"@",都道府県4))=FALSE))=FALSE</formula>
    </cfRule>
  </conditionalFormatting>
  <conditionalFormatting sqref="I24:Y24">
    <cfRule type="expression" dxfId="148" priority="149" stopIfTrue="1">
      <formula>TRIM($I24)=""</formula>
    </cfRule>
  </conditionalFormatting>
  <conditionalFormatting sqref="I26:Y26">
    <cfRule type="expression" dxfId="147" priority="148" stopIfTrue="1">
      <formula>TRIM($I26)=""</formula>
    </cfRule>
  </conditionalFormatting>
  <conditionalFormatting sqref="I28:Y28">
    <cfRule type="expression" dxfId="146" priority="147" stopIfTrue="1">
      <formula>TRIM($I28)=""</formula>
    </cfRule>
  </conditionalFormatting>
  <conditionalFormatting sqref="I30:Y30">
    <cfRule type="expression" dxfId="145" priority="146" stopIfTrue="1">
      <formula>OR(TRIM($I30)="", NOT(OR(IFERROR(SEARCH(" ",$I30),0)&gt;0, IFERROR(SEARCH("　",$I30),0)&gt;0)))</formula>
    </cfRule>
  </conditionalFormatting>
  <conditionalFormatting sqref="I32:Y32">
    <cfRule type="expression" dxfId="144" priority="145" stopIfTrue="1">
      <formula>OR(TRIM($I32)="", NOT(OR(IFERROR(SEARCH(" ",$I32),0)&gt;0, IFERROR(SEARCH("　",$I32),0)&gt;0)))</formula>
    </cfRule>
  </conditionalFormatting>
  <conditionalFormatting sqref="I34:M34">
    <cfRule type="expression" dxfId="143" priority="144" stopIfTrue="1">
      <formula>NOT(AND(TRIM($I34)&lt;&gt;"",ISNUMBER(VALUE(SUBSTITUTE($I34,"-",""))), IFERROR(SEARCH("-",$I34),0)&gt;0))</formula>
    </cfRule>
  </conditionalFormatting>
  <conditionalFormatting sqref="I36:M36">
    <cfRule type="expression" dxfId="142" priority="143" stopIfTrue="1">
      <formula>AND(TRIM($I36)&lt;&gt;"", NOT(AND(ISNUMBER(VALUE(SUBSTITUTE($I36,"-",""))), IFERROR(SEARCH("-",$I36),0)&gt;0)))</formula>
    </cfRule>
  </conditionalFormatting>
  <conditionalFormatting sqref="I38:Y38">
    <cfRule type="expression" dxfId="141" priority="142" stopIfTrue="1">
      <formula>AND(TRIM($I38)&lt;&gt;"", NOT(IFERROR(SEARCH("@",$I38),0)&gt;0))</formula>
    </cfRule>
  </conditionalFormatting>
  <conditionalFormatting sqref="I40:M40">
    <cfRule type="expression" dxfId="140" priority="141" stopIfTrue="1">
      <formula>AND($I40&lt;&gt;"一致する", $I40&lt;&gt;"一致しない")</formula>
    </cfRule>
  </conditionalFormatting>
  <conditionalFormatting sqref="I63:M63">
    <cfRule type="expression" dxfId="139" priority="140" stopIfTrue="1">
      <formula>AND($I63&lt;&gt;"しない", $I63&lt;&gt;"する")</formula>
    </cfRule>
  </conditionalFormatting>
  <conditionalFormatting sqref="I69:M69">
    <cfRule type="expression" dxfId="138" priority="139" stopIfTrue="1">
      <formula>OR(AND($I63="する",TRIM($I69)=""),AND($I63="しない",NOT(ISBLANK($I69))))</formula>
    </cfRule>
  </conditionalFormatting>
  <conditionalFormatting sqref="I71:Y71">
    <cfRule type="expression" dxfId="137" priority="138" stopIfTrue="1">
      <formula>OR(AND($I63="する",AND($I71&lt;&gt;"", OR(ISERROR(FIND("@"&amp;LEFT($I71,3)&amp;"@", 都道府県3))=FALSE, ISERROR(FIND("@"&amp;LEFT($I71,4)&amp;"@",都道府県4))=FALSE))=FALSE),AND($I63="しない",NOT(ISBLANK($I71))))</formula>
    </cfRule>
  </conditionalFormatting>
  <conditionalFormatting sqref="I73:Y73">
    <cfRule type="expression" dxfId="136" priority="137" stopIfTrue="1">
      <formula>OR(AND($I63="する",TRIM($I73)=""),AND($I63="しない",NOT(ISBLANK($I73))))</formula>
    </cfRule>
  </conditionalFormatting>
  <conditionalFormatting sqref="I75:Y75">
    <cfRule type="expression" dxfId="135" priority="136" stopIfTrue="1">
      <formula>OR(AND($I63="する",TRIM($I75)=""),AND($I63="しない",NOT(ISBLANK($I75))))</formula>
    </cfRule>
  </conditionalFormatting>
  <conditionalFormatting sqref="I77:Y77">
    <cfRule type="expression" dxfId="134" priority="135" stopIfTrue="1">
      <formula>OR(AND($I63="する",TRIM($I77)=""),AND($I63="しない",NOT(ISBLANK($I77))))</formula>
    </cfRule>
  </conditionalFormatting>
  <conditionalFormatting sqref="I79:Y79">
    <cfRule type="expression" dxfId="133" priority="134" stopIfTrue="1">
      <formula>OR(AND($I63="する",OR(TRIM($I79)="", NOT(OR(IFERROR(SEARCH(" ",$I79),0)&gt;0, IFERROR(SEARCH("　",$I79),0)&gt;0)))),AND($I63="しない",NOT(ISBLANK($I79))))</formula>
    </cfRule>
  </conditionalFormatting>
  <conditionalFormatting sqref="I81:Y81">
    <cfRule type="expression" dxfId="132" priority="133" stopIfTrue="1">
      <formula>OR(AND($I63="する",OR(TRIM($I81)="", NOT(OR(IFERROR(SEARCH(" ",$I81),0)&gt;0, IFERROR(SEARCH("　",$I81),0)&gt;0)))),AND($I63="しない",NOT(ISBLANK($I81))))</formula>
    </cfRule>
  </conditionalFormatting>
  <conditionalFormatting sqref="I83:M83">
    <cfRule type="expression" dxfId="131" priority="132" stopIfTrue="1">
      <formula>OR(AND($I63="する",NOT(AND(TRIM($I83)&lt;&gt;"",ISNUMBER(VALUE(SUBSTITUTE($I83,"-",""))),IFERROR(SEARCH("-",$I83),0)&gt;0))), AND($I63="しない",NOT(ISBLANK($I83))))</formula>
    </cfRule>
  </conditionalFormatting>
  <conditionalFormatting sqref="P83">
    <cfRule type="expression" dxfId="130" priority="131" stopIfTrue="1">
      <formula>AND($I63="しない",NOT(ISBLANK($P83)))</formula>
    </cfRule>
  </conditionalFormatting>
  <conditionalFormatting sqref="I85:M85">
    <cfRule type="expression" dxfId="129" priority="130" stopIfTrue="1">
      <formula>OR(AND($I63="する",AND(TRIM($I85)&lt;&gt;"",NOT(AND(ISNUMBER(VALUE(SUBSTITUTE($I85,"-",""))),IFERROR(SEARCH("-",$I85),0)&gt;0)))), AND($I63="しない",NOT(ISBLANK($I85))))</formula>
    </cfRule>
  </conditionalFormatting>
  <conditionalFormatting sqref="I87:Y87">
    <cfRule type="expression" dxfId="128" priority="129" stopIfTrue="1">
      <formula>OR(AND($I63="する",AND(TRIM($I87)&lt;&gt;"",NOT(IFERROR(SEARCH("@",$I87),0)&gt;0))),AND($I63="しない",NOT(ISBLANK($I87))))</formula>
    </cfRule>
  </conditionalFormatting>
  <conditionalFormatting sqref="I114:Y114">
    <cfRule type="expression" dxfId="127" priority="128" stopIfTrue="1">
      <formula>AND(TRIM($I114)&lt;&gt;"", NOT(OR(IFERROR(SEARCH(" ",$I114),0)&gt;0, IFERROR(SEARCH("　",$I114),0)&gt;0)))</formula>
    </cfRule>
  </conditionalFormatting>
  <conditionalFormatting sqref="I116:Y116">
    <cfRule type="expression" dxfId="126" priority="127" stopIfTrue="1">
      <formula>AND(TRIM($I116)&lt;&gt;"", NOT(OR(IFERROR(SEARCH(" ",$I116),0)&gt;0, IFERROR(SEARCH("　",$I116),0)&gt;0)))</formula>
    </cfRule>
  </conditionalFormatting>
  <conditionalFormatting sqref="I120:Y120">
    <cfRule type="expression" dxfId="125" priority="126" stopIfTrue="1">
      <formula>AND(TRIM($I120)&lt;&gt;"", AND(OR(ISERROR(FIND("@"&amp;LEFT($I120,3)&amp;"@", 都道府県3))=FALSE, ISERROR(FIND("@"&amp;LEFT($I120,4)&amp;"@",都道府県4))=FALSE))=FALSE)</formula>
    </cfRule>
  </conditionalFormatting>
  <conditionalFormatting sqref="I122:M122">
    <cfRule type="expression" dxfId="124" priority="125" stopIfTrue="1">
      <formula>AND(TRIM($I122)&lt;&gt;"", NOT(AND(ISNUMBER(VALUE(SUBSTITUTE($I122,"-",""))), IFERROR(SEARCH("-",$I122),0)&gt;0)))</formula>
    </cfRule>
  </conditionalFormatting>
  <conditionalFormatting sqref="I124:M124">
    <cfRule type="expression" dxfId="123" priority="124" stopIfTrue="1">
      <formula>AND(TRIM($I124)&lt;&gt;"", NOT(AND(ISNUMBER(VALUE(SUBSTITUTE($I124,"-",""))), IFERROR(SEARCH("-",$I124),0)&gt;0)))</formula>
    </cfRule>
  </conditionalFormatting>
  <conditionalFormatting sqref="I126:Y126">
    <cfRule type="expression" dxfId="122" priority="123" stopIfTrue="1">
      <formula>AND(TRIM($I126)&lt;&gt;"", NOT(IFERROR(SEARCH("@",$I126),0)&gt;0))</formula>
    </cfRule>
  </conditionalFormatting>
  <conditionalFormatting sqref="I153:M153">
    <cfRule type="expression" dxfId="121" priority="122" stopIfTrue="1">
      <formula>AND($I153&lt;&gt;"しない", $I153&lt;&gt;"する")</formula>
    </cfRule>
  </conditionalFormatting>
  <conditionalFormatting sqref="I155:Y155">
    <cfRule type="expression" dxfId="120" priority="121" stopIfTrue="1">
      <formula>AND($I153="する",OR(TRIM($I155)="", NOT(OR(IFERROR(SEARCH(" ",$I155),0)&gt;0, IFERROR(SEARCH("　",$I155),0)&gt;0))))</formula>
    </cfRule>
  </conditionalFormatting>
  <conditionalFormatting sqref="I157:Y157">
    <cfRule type="expression" dxfId="119" priority="120" stopIfTrue="1">
      <formula>AND($I153="する",OR(TRIM($I157)="", NOT(OR(IFERROR(SEARCH(" ",$I157),0)&gt;0, IFERROR(SEARCH("　",$I157),0)&gt;0))))</formula>
    </cfRule>
  </conditionalFormatting>
  <conditionalFormatting sqref="I159:M159">
    <cfRule type="expression" dxfId="118" priority="119" stopIfTrue="1">
      <formula>AND($I153="する",OR(TRIM($I159)="", LEN($I159)&lt;&gt;8, NOT(ISNUMBER(VALUE(I159))), IFERROR(SEARCH("-", $I159),0)&gt;0))</formula>
    </cfRule>
  </conditionalFormatting>
  <conditionalFormatting sqref="I161:M161">
    <cfRule type="expression" dxfId="117" priority="118" stopIfTrue="1">
      <formula>AND($I153="する",TRIM($I161)="")</formula>
    </cfRule>
  </conditionalFormatting>
  <conditionalFormatting sqref="I163:Y163">
    <cfRule type="expression" dxfId="116" priority="117" stopIfTrue="1">
      <formula>AND($I153="する",AND($I163&lt;&gt;"", OR(ISERROR(FIND("@"&amp;LEFT($I163,3)&amp;"@", 都道府県3))=FALSE, ISERROR(FIND("@"&amp;LEFT($I163,4)&amp;"@",都道府県4))=FALSE))=FALSE)</formula>
    </cfRule>
  </conditionalFormatting>
  <conditionalFormatting sqref="I165:M165">
    <cfRule type="expression" dxfId="115" priority="116" stopIfTrue="1">
      <formula>AND($I153="する",NOT(AND(TRIM($I165)&lt;&gt;"",ISNUMBER(VALUE(SUBSTITUTE($I165,"-",""))),IFERROR(SEARCH("-",$I165),0)&gt;0)))</formula>
    </cfRule>
  </conditionalFormatting>
  <conditionalFormatting sqref="I167:M167">
    <cfRule type="expression" dxfId="114" priority="115" stopIfTrue="1">
      <formula>AND($I153="する",AND(TRIM($I167)&lt;&gt;"",NOT(AND(ISNUMBER(VALUE(SUBSTITUTE($I167,"-",""))),IFERROR(SEARCH("-",$I167),0)&gt;0))))</formula>
    </cfRule>
  </conditionalFormatting>
  <conditionalFormatting sqref="I169:Y169">
    <cfRule type="expression" dxfId="113" priority="114" stopIfTrue="1">
      <formula>AND($I153="する",AND(TRIM($I169)&lt;&gt;"", NOT(IFERROR(SEARCH("@",$I169),0)&gt;0)))</formula>
    </cfRule>
  </conditionalFormatting>
  <conditionalFormatting sqref="K183:M183">
    <cfRule type="expression" dxfId="112" priority="113" stopIfTrue="1">
      <formula>$A$182&lt;&gt;0</formula>
    </cfRule>
  </conditionalFormatting>
  <conditionalFormatting sqref="K184:M184">
    <cfRule type="expression" dxfId="111" priority="112" stopIfTrue="1">
      <formula>$A$182&lt;&gt;0</formula>
    </cfRule>
  </conditionalFormatting>
  <conditionalFormatting sqref="N184:V184">
    <cfRule type="expression" dxfId="110" priority="111" stopIfTrue="1">
      <formula>AND($K184="○",ISBLANK($N184))</formula>
    </cfRule>
  </conditionalFormatting>
  <conditionalFormatting sqref="K185:M185">
    <cfRule type="expression" dxfId="109" priority="110" stopIfTrue="1">
      <formula>$A$182&lt;&gt;0</formula>
    </cfRule>
  </conditionalFormatting>
  <conditionalFormatting sqref="N185:V185">
    <cfRule type="expression" dxfId="108" priority="109" stopIfTrue="1">
      <formula>AND($K185="○",ISBLANK($N185))</formula>
    </cfRule>
  </conditionalFormatting>
  <conditionalFormatting sqref="K186:M187">
    <cfRule type="expression" dxfId="107" priority="108" stopIfTrue="1">
      <formula>$A$182&lt;&gt;0</formula>
    </cfRule>
  </conditionalFormatting>
  <conditionalFormatting sqref="N186:V186">
    <cfRule type="expression" dxfId="106" priority="107" stopIfTrue="1">
      <formula>AND($K186="○",ISBLANK($N186))</formula>
    </cfRule>
  </conditionalFormatting>
  <conditionalFormatting sqref="W186:X186">
    <cfRule type="expression" dxfId="105" priority="106" stopIfTrue="1">
      <formula>AND($K186="○",ISBLANK($W186))</formula>
    </cfRule>
  </conditionalFormatting>
  <conditionalFormatting sqref="I189:M189">
    <cfRule type="expression" dxfId="104" priority="105" stopIfTrue="1">
      <formula>TRIM($I189)=""</formula>
    </cfRule>
  </conditionalFormatting>
  <conditionalFormatting sqref="I200:M200">
    <cfRule type="expression" dxfId="103" priority="104" stopIfTrue="1">
      <formula>TRIM($I200)=""</formula>
    </cfRule>
  </conditionalFormatting>
  <conditionalFormatting sqref="I201:M201">
    <cfRule type="expression" dxfId="102" priority="103" stopIfTrue="1">
      <formula>TRIM($I201)=""</formula>
    </cfRule>
  </conditionalFormatting>
  <conditionalFormatting sqref="I202:M202">
    <cfRule type="expression" dxfId="101" priority="102" stopIfTrue="1">
      <formula>TRIM($I202)=""</formula>
    </cfRule>
  </conditionalFormatting>
  <conditionalFormatting sqref="I204:M204">
    <cfRule type="expression" dxfId="100" priority="101" stopIfTrue="1">
      <formula>TRIM($I204)=""</formula>
    </cfRule>
  </conditionalFormatting>
  <conditionalFormatting sqref="N244:O244">
    <cfRule type="expression" dxfId="99" priority="100" stopIfTrue="1">
      <formula>希望&lt;&gt;0</formula>
    </cfRule>
  </conditionalFormatting>
  <conditionalFormatting sqref="N245:O245">
    <cfRule type="expression" dxfId="98" priority="99" stopIfTrue="1">
      <formula>希望&lt;&gt;0</formula>
    </cfRule>
  </conditionalFormatting>
  <conditionalFormatting sqref="N246:O246">
    <cfRule type="expression" dxfId="97" priority="98" stopIfTrue="1">
      <formula>希望&lt;&gt;0</formula>
    </cfRule>
  </conditionalFormatting>
  <conditionalFormatting sqref="N247:O247">
    <cfRule type="expression" dxfId="96" priority="97" stopIfTrue="1">
      <formula>希望&lt;&gt;0</formula>
    </cfRule>
  </conditionalFormatting>
  <conditionalFormatting sqref="N248:O248">
    <cfRule type="expression" dxfId="95" priority="96" stopIfTrue="1">
      <formula>希望&lt;&gt;0</formula>
    </cfRule>
  </conditionalFormatting>
  <conditionalFormatting sqref="T248:Y248">
    <cfRule type="expression" dxfId="94" priority="95" stopIfTrue="1">
      <formula>AND(N248="○",TRIM(T248)="")</formula>
    </cfRule>
  </conditionalFormatting>
  <conditionalFormatting sqref="N249:O249">
    <cfRule type="expression" dxfId="93" priority="94" stopIfTrue="1">
      <formula>希望&lt;&gt;0</formula>
    </cfRule>
  </conditionalFormatting>
  <conditionalFormatting sqref="N250:O250">
    <cfRule type="expression" dxfId="92" priority="93" stopIfTrue="1">
      <formula>希望&lt;&gt;0</formula>
    </cfRule>
  </conditionalFormatting>
  <conditionalFormatting sqref="N251:O251">
    <cfRule type="expression" dxfId="91" priority="92" stopIfTrue="1">
      <formula>希望&lt;&gt;0</formula>
    </cfRule>
  </conditionalFormatting>
  <conditionalFormatting sqref="N252:O252">
    <cfRule type="expression" dxfId="90" priority="91" stopIfTrue="1">
      <formula>希望&lt;&gt;0</formula>
    </cfRule>
  </conditionalFormatting>
  <conditionalFormatting sqref="N253:O253">
    <cfRule type="expression" dxfId="89" priority="90" stopIfTrue="1">
      <formula>希望&lt;&gt;0</formula>
    </cfRule>
  </conditionalFormatting>
  <conditionalFormatting sqref="N254:O254">
    <cfRule type="expression" dxfId="88" priority="89" stopIfTrue="1">
      <formula>希望&lt;&gt;0</formula>
    </cfRule>
  </conditionalFormatting>
  <conditionalFormatting sqref="T254:Y254">
    <cfRule type="expression" dxfId="87" priority="88" stopIfTrue="1">
      <formula>AND(N254="○",TRIM(T254)="")</formula>
    </cfRule>
  </conditionalFormatting>
  <conditionalFormatting sqref="N255:O255">
    <cfRule type="expression" dxfId="86" priority="87" stopIfTrue="1">
      <formula>希望&lt;&gt;0</formula>
    </cfRule>
  </conditionalFormatting>
  <conditionalFormatting sqref="N256:O256">
    <cfRule type="expression" dxfId="85" priority="86" stopIfTrue="1">
      <formula>希望&lt;&gt;0</formula>
    </cfRule>
  </conditionalFormatting>
  <conditionalFormatting sqref="N257:O257">
    <cfRule type="expression" dxfId="84" priority="85" stopIfTrue="1">
      <formula>希望&lt;&gt;0</formula>
    </cfRule>
  </conditionalFormatting>
  <conditionalFormatting sqref="N258:O258">
    <cfRule type="expression" dxfId="83" priority="84" stopIfTrue="1">
      <formula>希望&lt;&gt;0</formula>
    </cfRule>
  </conditionalFormatting>
  <conditionalFormatting sqref="N259:O259">
    <cfRule type="expression" dxfId="82" priority="83" stopIfTrue="1">
      <formula>希望&lt;&gt;0</formula>
    </cfRule>
  </conditionalFormatting>
  <conditionalFormatting sqref="N260:O260">
    <cfRule type="expression" dxfId="81" priority="82" stopIfTrue="1">
      <formula>希望&lt;&gt;0</formula>
    </cfRule>
  </conditionalFormatting>
  <conditionalFormatting sqref="N261:O261">
    <cfRule type="expression" dxfId="80" priority="81" stopIfTrue="1">
      <formula>希望&lt;&gt;0</formula>
    </cfRule>
  </conditionalFormatting>
  <conditionalFormatting sqref="N262:O262">
    <cfRule type="expression" dxfId="79" priority="80" stopIfTrue="1">
      <formula>希望&lt;&gt;0</formula>
    </cfRule>
  </conditionalFormatting>
  <conditionalFormatting sqref="N263:O263">
    <cfRule type="expression" dxfId="78" priority="79" stopIfTrue="1">
      <formula>希望&lt;&gt;0</formula>
    </cfRule>
  </conditionalFormatting>
  <conditionalFormatting sqref="N264:O264">
    <cfRule type="expression" dxfId="77" priority="78" stopIfTrue="1">
      <formula>希望&lt;&gt;0</formula>
    </cfRule>
  </conditionalFormatting>
  <conditionalFormatting sqref="N265:O265">
    <cfRule type="expression" dxfId="76" priority="77" stopIfTrue="1">
      <formula>希望&lt;&gt;0</formula>
    </cfRule>
  </conditionalFormatting>
  <conditionalFormatting sqref="N266:O266">
    <cfRule type="expression" dxfId="75" priority="76" stopIfTrue="1">
      <formula>希望&lt;&gt;0</formula>
    </cfRule>
  </conditionalFormatting>
  <conditionalFormatting sqref="N267:O267">
    <cfRule type="expression" dxfId="74" priority="75" stopIfTrue="1">
      <formula>希望&lt;&gt;0</formula>
    </cfRule>
  </conditionalFormatting>
  <conditionalFormatting sqref="N268:O268">
    <cfRule type="expression" dxfId="73" priority="74" stopIfTrue="1">
      <formula>希望&lt;&gt;0</formula>
    </cfRule>
  </conditionalFormatting>
  <conditionalFormatting sqref="N269:O269">
    <cfRule type="expression" dxfId="72" priority="73" stopIfTrue="1">
      <formula>希望&lt;&gt;0</formula>
    </cfRule>
  </conditionalFormatting>
  <conditionalFormatting sqref="N270:O270">
    <cfRule type="expression" dxfId="71" priority="72" stopIfTrue="1">
      <formula>希望&lt;&gt;0</formula>
    </cfRule>
  </conditionalFormatting>
  <conditionalFormatting sqref="N271:O271">
    <cfRule type="expression" dxfId="70" priority="71" stopIfTrue="1">
      <formula>希望&lt;&gt;0</formula>
    </cfRule>
  </conditionalFormatting>
  <conditionalFormatting sqref="N272:O272">
    <cfRule type="expression" dxfId="69" priority="70" stopIfTrue="1">
      <formula>希望&lt;&gt;0</formula>
    </cfRule>
  </conditionalFormatting>
  <conditionalFormatting sqref="N273:O273">
    <cfRule type="expression" dxfId="68" priority="69" stopIfTrue="1">
      <formula>希望&lt;&gt;0</formula>
    </cfRule>
  </conditionalFormatting>
  <conditionalFormatting sqref="N274:O274">
    <cfRule type="expression" dxfId="67" priority="68" stopIfTrue="1">
      <formula>希望&lt;&gt;0</formula>
    </cfRule>
  </conditionalFormatting>
  <conditionalFormatting sqref="N275:O275">
    <cfRule type="expression" dxfId="66" priority="67" stopIfTrue="1">
      <formula>希望&lt;&gt;0</formula>
    </cfRule>
  </conditionalFormatting>
  <conditionalFormatting sqref="N276:O276">
    <cfRule type="expression" dxfId="65" priority="66" stopIfTrue="1">
      <formula>希望&lt;&gt;0</formula>
    </cfRule>
  </conditionalFormatting>
  <conditionalFormatting sqref="N277:O277">
    <cfRule type="expression" dxfId="64" priority="65" stopIfTrue="1">
      <formula>希望&lt;&gt;0</formula>
    </cfRule>
  </conditionalFormatting>
  <conditionalFormatting sqref="N278:O278">
    <cfRule type="expression" dxfId="63" priority="64" stopIfTrue="1">
      <formula>希望&lt;&gt;0</formula>
    </cfRule>
  </conditionalFormatting>
  <conditionalFormatting sqref="N279:O279">
    <cfRule type="expression" dxfId="62" priority="63" stopIfTrue="1">
      <formula>希望&lt;&gt;0</formula>
    </cfRule>
  </conditionalFormatting>
  <conditionalFormatting sqref="N280:O280">
    <cfRule type="expression" dxfId="61" priority="62" stopIfTrue="1">
      <formula>希望&lt;&gt;0</formula>
    </cfRule>
  </conditionalFormatting>
  <conditionalFormatting sqref="N281:O281">
    <cfRule type="expression" dxfId="60" priority="61" stopIfTrue="1">
      <formula>希望&lt;&gt;0</formula>
    </cfRule>
  </conditionalFormatting>
  <conditionalFormatting sqref="N282:O282">
    <cfRule type="expression" dxfId="59" priority="60" stopIfTrue="1">
      <formula>希望&lt;&gt;0</formula>
    </cfRule>
  </conditionalFormatting>
  <conditionalFormatting sqref="N283:O283">
    <cfRule type="expression" dxfId="58" priority="59" stopIfTrue="1">
      <formula>希望&lt;&gt;0</formula>
    </cfRule>
  </conditionalFormatting>
  <conditionalFormatting sqref="N284:O284">
    <cfRule type="expression" dxfId="57" priority="58" stopIfTrue="1">
      <formula>希望&lt;&gt;0</formula>
    </cfRule>
  </conditionalFormatting>
  <conditionalFormatting sqref="N285:O285">
    <cfRule type="expression" dxfId="56" priority="57" stopIfTrue="1">
      <formula>希望&lt;&gt;0</formula>
    </cfRule>
  </conditionalFormatting>
  <conditionalFormatting sqref="N286:O286">
    <cfRule type="expression" dxfId="55" priority="56" stopIfTrue="1">
      <formula>希望&lt;&gt;0</formula>
    </cfRule>
  </conditionalFormatting>
  <conditionalFormatting sqref="N287:O287">
    <cfRule type="expression" dxfId="54" priority="55" stopIfTrue="1">
      <formula>希望&lt;&gt;0</formula>
    </cfRule>
  </conditionalFormatting>
  <conditionalFormatting sqref="N288:O288">
    <cfRule type="expression" dxfId="53" priority="54" stopIfTrue="1">
      <formula>希望&lt;&gt;0</formula>
    </cfRule>
  </conditionalFormatting>
  <conditionalFormatting sqref="N289:O289">
    <cfRule type="expression" dxfId="52" priority="53" stopIfTrue="1">
      <formula>希望&lt;&gt;0</formula>
    </cfRule>
  </conditionalFormatting>
  <conditionalFormatting sqref="N290:O290">
    <cfRule type="expression" dxfId="51" priority="52" stopIfTrue="1">
      <formula>希望&lt;&gt;0</formula>
    </cfRule>
  </conditionalFormatting>
  <conditionalFormatting sqref="N291:O291">
    <cfRule type="expression" dxfId="50" priority="51" stopIfTrue="1">
      <formula>希望&lt;&gt;0</formula>
    </cfRule>
  </conditionalFormatting>
  <conditionalFormatting sqref="N292:O292">
    <cfRule type="expression" dxfId="49" priority="50" stopIfTrue="1">
      <formula>希望&lt;&gt;0</formula>
    </cfRule>
  </conditionalFormatting>
  <conditionalFormatting sqref="N293:O293">
    <cfRule type="expression" dxfId="48" priority="49" stopIfTrue="1">
      <formula>希望&lt;&gt;0</formula>
    </cfRule>
  </conditionalFormatting>
  <conditionalFormatting sqref="N294:O294">
    <cfRule type="expression" dxfId="47" priority="48" stopIfTrue="1">
      <formula>希望&lt;&gt;0</formula>
    </cfRule>
  </conditionalFormatting>
  <conditionalFormatting sqref="N295:O295">
    <cfRule type="expression" dxfId="46" priority="47" stopIfTrue="1">
      <formula>希望&lt;&gt;0</formula>
    </cfRule>
  </conditionalFormatting>
  <conditionalFormatting sqref="T295:Y295">
    <cfRule type="expression" dxfId="45" priority="46" stopIfTrue="1">
      <formula>AND(N295="○",TRIM(T295)="")</formula>
    </cfRule>
  </conditionalFormatting>
  <conditionalFormatting sqref="N296:O296">
    <cfRule type="expression" dxfId="44" priority="45" stopIfTrue="1">
      <formula>希望&lt;&gt;0</formula>
    </cfRule>
  </conditionalFormatting>
  <conditionalFormatting sqref="N297:O297">
    <cfRule type="expression" dxfId="43" priority="44" stopIfTrue="1">
      <formula>希望&lt;&gt;0</formula>
    </cfRule>
  </conditionalFormatting>
  <conditionalFormatting sqref="N298:O298">
    <cfRule type="expression" dxfId="42" priority="43" stopIfTrue="1">
      <formula>希望&lt;&gt;0</formula>
    </cfRule>
  </conditionalFormatting>
  <conditionalFormatting sqref="N299:O299">
    <cfRule type="expression" dxfId="41" priority="42" stopIfTrue="1">
      <formula>希望&lt;&gt;0</formula>
    </cfRule>
  </conditionalFormatting>
  <conditionalFormatting sqref="N300:O300">
    <cfRule type="expression" dxfId="40" priority="41" stopIfTrue="1">
      <formula>希望&lt;&gt;0</formula>
    </cfRule>
  </conditionalFormatting>
  <conditionalFormatting sqref="N301:O301">
    <cfRule type="expression" dxfId="39" priority="40" stopIfTrue="1">
      <formula>希望&lt;&gt;0</formula>
    </cfRule>
  </conditionalFormatting>
  <conditionalFormatting sqref="N302:O302">
    <cfRule type="expression" dxfId="38" priority="39" stopIfTrue="1">
      <formula>希望&lt;&gt;0</formula>
    </cfRule>
  </conditionalFormatting>
  <conditionalFormatting sqref="N303:O303">
    <cfRule type="expression" dxfId="37" priority="38" stopIfTrue="1">
      <formula>希望&lt;&gt;0</formula>
    </cfRule>
  </conditionalFormatting>
  <conditionalFormatting sqref="N304:O304">
    <cfRule type="expression" dxfId="36" priority="37" stopIfTrue="1">
      <formula>希望&lt;&gt;0</formula>
    </cfRule>
  </conditionalFormatting>
  <conditionalFormatting sqref="N305:O305">
    <cfRule type="expression" dxfId="35" priority="36" stopIfTrue="1">
      <formula>希望&lt;&gt;0</formula>
    </cfRule>
  </conditionalFormatting>
  <conditionalFormatting sqref="N306:O306">
    <cfRule type="expression" dxfId="34" priority="35" stopIfTrue="1">
      <formula>希望&lt;&gt;0</formula>
    </cfRule>
  </conditionalFormatting>
  <conditionalFormatting sqref="N307:O307">
    <cfRule type="expression" dxfId="33" priority="34" stopIfTrue="1">
      <formula>希望&lt;&gt;0</formula>
    </cfRule>
  </conditionalFormatting>
  <conditionalFormatting sqref="N308:O308">
    <cfRule type="expression" dxfId="32" priority="33" stopIfTrue="1">
      <formula>希望&lt;&gt;0</formula>
    </cfRule>
  </conditionalFormatting>
  <conditionalFormatting sqref="T308:Y308">
    <cfRule type="expression" dxfId="31" priority="32" stopIfTrue="1">
      <formula>AND(N308="○",TRIM(T308)="")</formula>
    </cfRule>
  </conditionalFormatting>
  <conditionalFormatting sqref="N309:O309">
    <cfRule type="expression" dxfId="30" priority="31" stopIfTrue="1">
      <formula>希望&lt;&gt;0</formula>
    </cfRule>
  </conditionalFormatting>
  <conditionalFormatting sqref="N310:O310">
    <cfRule type="expression" dxfId="29" priority="30" stopIfTrue="1">
      <formula>希望&lt;&gt;0</formula>
    </cfRule>
  </conditionalFormatting>
  <conditionalFormatting sqref="N311:O311">
    <cfRule type="expression" dxfId="28" priority="29" stopIfTrue="1">
      <formula>希望&lt;&gt;0</formula>
    </cfRule>
  </conditionalFormatting>
  <conditionalFormatting sqref="N312:O312">
    <cfRule type="expression" dxfId="27" priority="28" stopIfTrue="1">
      <formula>希望&lt;&gt;0</formula>
    </cfRule>
  </conditionalFormatting>
  <conditionalFormatting sqref="T312:Y312">
    <cfRule type="expression" dxfId="26" priority="27" stopIfTrue="1">
      <formula>AND(N312="○",TRIM(T312)="")</formula>
    </cfRule>
  </conditionalFormatting>
  <conditionalFormatting sqref="N313:O313">
    <cfRule type="expression" dxfId="25" priority="26" stopIfTrue="1">
      <formula>希望&lt;&gt;0</formula>
    </cfRule>
  </conditionalFormatting>
  <conditionalFormatting sqref="N314:O314">
    <cfRule type="expression" dxfId="24" priority="25" stopIfTrue="1">
      <formula>希望&lt;&gt;0</formula>
    </cfRule>
  </conditionalFormatting>
  <conditionalFormatting sqref="N315:O315">
    <cfRule type="expression" dxfId="23" priority="24" stopIfTrue="1">
      <formula>希望&lt;&gt;0</formula>
    </cfRule>
  </conditionalFormatting>
  <conditionalFormatting sqref="N316:O316">
    <cfRule type="expression" dxfId="22" priority="23" stopIfTrue="1">
      <formula>希望&lt;&gt;0</formula>
    </cfRule>
  </conditionalFormatting>
  <conditionalFormatting sqref="N317:O317">
    <cfRule type="expression" dxfId="21" priority="22" stopIfTrue="1">
      <formula>希望&lt;&gt;0</formula>
    </cfRule>
  </conditionalFormatting>
  <conditionalFormatting sqref="N318:O318">
    <cfRule type="expression" dxfId="20" priority="21" stopIfTrue="1">
      <formula>希望&lt;&gt;0</formula>
    </cfRule>
  </conditionalFormatting>
  <conditionalFormatting sqref="N319:O319">
    <cfRule type="expression" dxfId="19" priority="20" stopIfTrue="1">
      <formula>希望&lt;&gt;0</formula>
    </cfRule>
  </conditionalFormatting>
  <conditionalFormatting sqref="N320:O320">
    <cfRule type="expression" dxfId="18" priority="19" stopIfTrue="1">
      <formula>希望&lt;&gt;0</formula>
    </cfRule>
  </conditionalFormatting>
  <conditionalFormatting sqref="N321:O321">
    <cfRule type="expression" dxfId="17" priority="18" stopIfTrue="1">
      <formula>希望&lt;&gt;0</formula>
    </cfRule>
  </conditionalFormatting>
  <conditionalFormatting sqref="N322:O322">
    <cfRule type="expression" dxfId="16" priority="17" stopIfTrue="1">
      <formula>希望&lt;&gt;0</formula>
    </cfRule>
  </conditionalFormatting>
  <conditionalFormatting sqref="T322:Y322">
    <cfRule type="expression" dxfId="15" priority="16" stopIfTrue="1">
      <formula>AND(N322="○",TRIM(T322)="")</formula>
    </cfRule>
  </conditionalFormatting>
  <conditionalFormatting sqref="N323:O323">
    <cfRule type="expression" dxfId="14" priority="15" stopIfTrue="1">
      <formula>希望&lt;&gt;0</formula>
    </cfRule>
  </conditionalFormatting>
  <conditionalFormatting sqref="N324:O324">
    <cfRule type="expression" dxfId="13" priority="14" stopIfTrue="1">
      <formula>希望&lt;&gt;0</formula>
    </cfRule>
  </conditionalFormatting>
  <conditionalFormatting sqref="N325:O325">
    <cfRule type="expression" dxfId="12" priority="13" stopIfTrue="1">
      <formula>希望&lt;&gt;0</formula>
    </cfRule>
  </conditionalFormatting>
  <conditionalFormatting sqref="N326:O326">
    <cfRule type="expression" dxfId="11" priority="12" stopIfTrue="1">
      <formula>希望&lt;&gt;0</formula>
    </cfRule>
  </conditionalFormatting>
  <conditionalFormatting sqref="N327:O327">
    <cfRule type="expression" dxfId="10" priority="11" stopIfTrue="1">
      <formula>希望&lt;&gt;0</formula>
    </cfRule>
  </conditionalFormatting>
  <conditionalFormatting sqref="N328:O328">
    <cfRule type="expression" dxfId="9" priority="10" stopIfTrue="1">
      <formula>希望&lt;&gt;0</formula>
    </cfRule>
  </conditionalFormatting>
  <conditionalFormatting sqref="T328:Y328">
    <cfRule type="expression" dxfId="8" priority="9" stopIfTrue="1">
      <formula>AND(N328="○",TRIM(T328)="")</formula>
    </cfRule>
  </conditionalFormatting>
  <conditionalFormatting sqref="N329:O329">
    <cfRule type="expression" dxfId="7" priority="8" stopIfTrue="1">
      <formula>希望&lt;&gt;0</formula>
    </cfRule>
  </conditionalFormatting>
  <conditionalFormatting sqref="N330:O330">
    <cfRule type="expression" dxfId="6" priority="7" stopIfTrue="1">
      <formula>希望&lt;&gt;0</formula>
    </cfRule>
  </conditionalFormatting>
  <conditionalFormatting sqref="N331:O331">
    <cfRule type="expression" dxfId="5" priority="6" stopIfTrue="1">
      <formula>希望&lt;&gt;0</formula>
    </cfRule>
  </conditionalFormatting>
  <conditionalFormatting sqref="N332:O332">
    <cfRule type="expression" dxfId="4" priority="5" stopIfTrue="1">
      <formula>希望&lt;&gt;0</formula>
    </cfRule>
  </conditionalFormatting>
  <conditionalFormatting sqref="N333:O333">
    <cfRule type="expression" dxfId="3" priority="4" stopIfTrue="1">
      <formula>希望&lt;&gt;0</formula>
    </cfRule>
  </conditionalFormatting>
  <conditionalFormatting sqref="N334:O334">
    <cfRule type="expression" dxfId="2" priority="3" stopIfTrue="1">
      <formula>希望&lt;&gt;0</formula>
    </cfRule>
  </conditionalFormatting>
  <conditionalFormatting sqref="N335:O335">
    <cfRule type="expression" dxfId="1" priority="2" stopIfTrue="1">
      <formula>希望&lt;&gt;0</formula>
    </cfRule>
  </conditionalFormatting>
  <conditionalFormatting sqref="T335:Y335">
    <cfRule type="expression" dxfId="0" priority="1" stopIfTrue="1">
      <formula>AND(N335="○",TRIM(T335)="")</formula>
    </cfRule>
  </conditionalFormatting>
  <dataValidations count="363">
    <dataValidation type="whole" imeMode="halfAlpha" allowBlank="1" showInputMessage="1" showErrorMessage="1" error="7桁の数字を入力してください" sqref="I20:M20" xr:uid="{6A7410A9-3F93-4940-8E33-1FFB54723A3E}">
      <formula1>0</formula1>
      <formula2>9999999</formula2>
    </dataValidation>
    <dataValidation errorStyle="warning" imeMode="hiragana" allowBlank="1" showInputMessage="1" showErrorMessage="1" sqref="I22:Y22" xr:uid="{C2161742-A944-44B6-9A31-E0D044D61BD4}"/>
    <dataValidation errorStyle="warning" imeMode="fullKatakana" allowBlank="1" showInputMessage="1" showErrorMessage="1" sqref="I24:Y24" xr:uid="{C92DF969-892A-4CF8-9321-13130399FA8A}"/>
    <dataValidation errorStyle="warning" imeMode="hiragana" allowBlank="1" showInputMessage="1" showErrorMessage="1" sqref="I26:Y26" xr:uid="{ED5D921A-F9C4-4945-92D3-F15B99DBE957}"/>
    <dataValidation errorStyle="warning" imeMode="hiragana" allowBlank="1" showInputMessage="1" showErrorMessage="1" sqref="I28:Y28" xr:uid="{0059F041-3419-457F-A41D-FA9611357F28}"/>
    <dataValidation errorStyle="warning" imeMode="fullKatakana" allowBlank="1" showInputMessage="1" showErrorMessage="1" sqref="I30:Y30" xr:uid="{5B9DDAB6-C533-43E2-875D-A1131EAEB210}"/>
    <dataValidation errorStyle="warning" imeMode="hiragana" allowBlank="1" showInputMessage="1" showErrorMessage="1" sqref="I32:Y32" xr:uid="{81601E58-B799-4139-961A-FC0BBC3AF3EE}"/>
    <dataValidation errorStyle="warning" imeMode="halfAlpha" allowBlank="1" showInputMessage="1" showErrorMessage="1" sqref="I34:M34" xr:uid="{ED3BFA32-146D-4669-A43C-5358484E202C}"/>
    <dataValidation errorStyle="warning" imeMode="halfAlpha" allowBlank="1" showInputMessage="1" showErrorMessage="1" sqref="P34" xr:uid="{967A4C4D-0E5C-435F-BC23-0BAF0A570531}"/>
    <dataValidation errorStyle="warning" imeMode="halfAlpha" allowBlank="1" showInputMessage="1" showErrorMessage="1" sqref="I36:M36" xr:uid="{DEB449E3-FB20-47C4-AE74-5FAD67D831CB}"/>
    <dataValidation errorStyle="warning" imeMode="halfAlpha" allowBlank="1" showInputMessage="1" showErrorMessage="1" sqref="I38:Y38" xr:uid="{93A3E40B-C357-4A69-9C5F-E0A261C2DEAF}"/>
    <dataValidation type="list" imeMode="halfAlpha" allowBlank="1" showInputMessage="1" showErrorMessage="1" error="リストから選択してください" sqref="I40:M40" xr:uid="{45259C5E-E888-47DF-9BF8-3EBF6013A6FC}">
      <formula1>"一致する,一致しない"</formula1>
    </dataValidation>
    <dataValidation type="list" imeMode="halfAlpha" allowBlank="1" showInputMessage="1" showErrorMessage="1" error="リストから選択してください" sqref="I63:M63" xr:uid="{B0EF4C7D-915A-4332-BEE2-3EAA8C239BAD}">
      <formula1>"しない,する"</formula1>
    </dataValidation>
    <dataValidation type="whole" imeMode="halfAlpha" allowBlank="1" showInputMessage="1" showErrorMessage="1" error="7桁の数字を入力してください" sqref="I69:M69" xr:uid="{591A50FB-2300-40CE-BC2B-DF85C6E7101E}">
      <formula1>0</formula1>
      <formula2>9999999</formula2>
    </dataValidation>
    <dataValidation errorStyle="warning" imeMode="hiragana" allowBlank="1" showInputMessage="1" showErrorMessage="1" sqref="I71:Y71" xr:uid="{FB79013F-38DE-4729-96F2-145CFF2F6087}"/>
    <dataValidation errorStyle="warning" imeMode="fullKatakana" allowBlank="1" showInputMessage="1" showErrorMessage="1" sqref="I73:Y73" xr:uid="{27926697-FF20-45A1-8145-7CBBD22927F8}"/>
    <dataValidation errorStyle="warning" imeMode="hiragana" allowBlank="1" showInputMessage="1" showErrorMessage="1" sqref="I75:Y75" xr:uid="{F67527A9-D681-419A-9C08-01A97BFE4BE4}"/>
    <dataValidation errorStyle="warning" imeMode="hiragana" allowBlank="1" showInputMessage="1" showErrorMessage="1" sqref="I77:Y77" xr:uid="{10EA4EDA-E448-4A53-8CA6-8CB8DC3AB848}"/>
    <dataValidation errorStyle="warning" imeMode="fullKatakana" allowBlank="1" showInputMessage="1" showErrorMessage="1" sqref="I79:Y79" xr:uid="{E06FB5D9-938D-4B05-BD23-BDD42DB044CF}"/>
    <dataValidation errorStyle="warning" imeMode="hiragana" allowBlank="1" showInputMessage="1" showErrorMessage="1" sqref="I81:Y81" xr:uid="{A9E41D3D-9C66-482B-8F74-2B6FAAD1CCDB}"/>
    <dataValidation errorStyle="warning" imeMode="halfAlpha" allowBlank="1" showInputMessage="1" showErrorMessage="1" sqref="I83:M83" xr:uid="{82121E13-21BB-4A43-946B-EAC4D4654570}"/>
    <dataValidation errorStyle="warning" imeMode="halfAlpha" allowBlank="1" showInputMessage="1" showErrorMessage="1" sqref="P83" xr:uid="{B4F36595-3C43-49D4-97EA-51B8D4AAC65C}"/>
    <dataValidation errorStyle="warning" imeMode="halfAlpha" allowBlank="1" showInputMessage="1" showErrorMessage="1" sqref="I85:M85" xr:uid="{1DD26259-2BA8-44F0-91C8-610C974FE934}"/>
    <dataValidation errorStyle="warning" imeMode="halfAlpha" allowBlank="1" showInputMessage="1" showErrorMessage="1" sqref="I87:Y87" xr:uid="{4C67295A-F325-465E-8288-556996EACA2E}"/>
    <dataValidation errorStyle="warning" imeMode="hiragana" allowBlank="1" showInputMessage="1" showErrorMessage="1" sqref="I112:Y112" xr:uid="{077CAC61-5CB0-47EF-8BFC-5D4B9BEEA230}"/>
    <dataValidation errorStyle="warning" imeMode="fullKatakana" allowBlank="1" showInputMessage="1" showErrorMessage="1" sqref="I114:Y114" xr:uid="{190541BA-2284-49A9-82A2-90CADCA9D3D6}"/>
    <dataValidation errorStyle="warning" imeMode="hiragana" allowBlank="1" showInputMessage="1" showErrorMessage="1" sqref="I116:Y116" xr:uid="{37548688-C0E0-4195-AEF2-2256EC4B3349}"/>
    <dataValidation type="whole" imeMode="halfAlpha" allowBlank="1" showInputMessage="1" showErrorMessage="1" error="7桁の数字を入力してください" sqref="I118:M118" xr:uid="{8FDC6055-E2F7-4293-BC47-646DAC9A6D51}">
      <formula1>0</formula1>
      <formula2>9999999</formula2>
    </dataValidation>
    <dataValidation errorStyle="warning" imeMode="hiragana" allowBlank="1" showInputMessage="1" showErrorMessage="1" sqref="I120:Y120" xr:uid="{BD1B43EA-FA42-4A9C-9BF5-C25405BE2395}"/>
    <dataValidation errorStyle="warning" imeMode="halfAlpha" allowBlank="1" showInputMessage="1" showErrorMessage="1" sqref="I122:M122" xr:uid="{ED95605D-DBD9-4420-914F-9AF63F00106B}"/>
    <dataValidation errorStyle="warning" imeMode="halfAlpha" allowBlank="1" showInputMessage="1" showErrorMessage="1" sqref="P122" xr:uid="{5475F192-66F9-468D-941D-C2B7FB818FCC}"/>
    <dataValidation errorStyle="warning" imeMode="halfAlpha" allowBlank="1" showInputMessage="1" showErrorMessage="1" sqref="I124:M124" xr:uid="{801A50B1-C01B-4D7D-9832-2338224E419E}"/>
    <dataValidation errorStyle="warning" imeMode="halfAlpha" allowBlank="1" showInputMessage="1" showErrorMessage="1" sqref="I126:Y126" xr:uid="{1A4FC07C-30DC-4F9A-A44F-BB8D45C68825}"/>
    <dataValidation type="list" imeMode="halfAlpha" allowBlank="1" showInputMessage="1" showErrorMessage="1" error="リストから選択してください" sqref="I153:M153" xr:uid="{3ADF40DC-94DE-44CB-A8EF-D07458D1F724}">
      <formula1>"しない,する"</formula1>
    </dataValidation>
    <dataValidation errorStyle="warning" imeMode="fullKatakana" allowBlank="1" showInputMessage="1" showErrorMessage="1" sqref="I155:Y155" xr:uid="{68C4247E-9077-44A6-A5C5-00FF7BF6BAA4}"/>
    <dataValidation errorStyle="warning" imeMode="hiragana" allowBlank="1" showInputMessage="1" showErrorMessage="1" sqref="I157:Y157" xr:uid="{A0425B81-7F37-4F16-9404-04C47C3B58FC}"/>
    <dataValidation errorStyle="warning" imeMode="halfAlpha" allowBlank="1" showInputMessage="1" showErrorMessage="1" sqref="I159:M159" xr:uid="{DF3DFE11-76F0-44D9-9B4C-2259C2EDA0C7}"/>
    <dataValidation type="whole" imeMode="halfAlpha" allowBlank="1" showInputMessage="1" showErrorMessage="1" error="7桁の数字を入力してください" sqref="I161:M161" xr:uid="{1EDB4DD1-EA92-4DC2-AF4B-929F6BEECD18}">
      <formula1>0</formula1>
      <formula2>9999999</formula2>
    </dataValidation>
    <dataValidation errorStyle="warning" imeMode="hiragana" allowBlank="1" showInputMessage="1" showErrorMessage="1" sqref="I163:Y163" xr:uid="{00503CCB-3D80-4237-B5B3-7F1708F8AB9F}"/>
    <dataValidation errorStyle="warning" imeMode="halfAlpha" allowBlank="1" showInputMessage="1" showErrorMessage="1" sqref="I165:M165" xr:uid="{A85E150B-68BF-488C-B294-E3EC3C5B06F1}"/>
    <dataValidation errorStyle="warning" imeMode="halfAlpha" allowBlank="1" showInputMessage="1" showErrorMessage="1" sqref="I167:M167" xr:uid="{034672BA-0083-4253-978A-E7C45934F087}"/>
    <dataValidation errorStyle="warning" imeMode="halfAlpha" allowBlank="1" showInputMessage="1" showErrorMessage="1" sqref="I169:Y169" xr:uid="{D686CEE2-6D18-48A3-8F7B-F845BAB94923}"/>
    <dataValidation type="date" imeMode="halfAlpha" allowBlank="1" showInputMessage="1" showErrorMessage="1" error="有効な日付を入力してください" sqref="I176:M176" xr:uid="{FCB98C6A-12BC-422A-B0E2-2F696BBEE103}">
      <formula1>92</formula1>
      <formula2>73415</formula2>
    </dataValidation>
    <dataValidation errorStyle="warning" imeMode="hiragana" allowBlank="1" showInputMessage="1" showErrorMessage="1" sqref="I178:M178" xr:uid="{4309E3A4-5C0D-4B68-B842-47D1C00648ED}"/>
    <dataValidation type="list" imeMode="halfAlpha" allowBlank="1" showInputMessage="1" showErrorMessage="1" error="リストから選択してください" sqref="K183:M183" xr:uid="{F4F80566-B49E-4A62-A820-7CA38802A165}">
      <formula1>"○,　"</formula1>
    </dataValidation>
    <dataValidation type="list" imeMode="halfAlpha" allowBlank="1" showInputMessage="1" showErrorMessage="1" error="リストから選択してください" sqref="K184:M184" xr:uid="{5395BA40-378C-49FC-84D2-8E2FB28D0743}">
      <formula1>"○,　"</formula1>
    </dataValidation>
    <dataValidation errorStyle="warning" imeMode="hiragana" allowBlank="1" showInputMessage="1" showErrorMessage="1" sqref="N184:V184" xr:uid="{6D51ED72-557F-4482-A704-C54D436C3805}"/>
    <dataValidation type="list" imeMode="halfAlpha" allowBlank="1" showInputMessage="1" showErrorMessage="1" error="リストから選択してください" sqref="K185:M185" xr:uid="{BDF4B6DB-69E8-4108-AD07-5B806D01AF2F}">
      <formula1>"○,　"</formula1>
    </dataValidation>
    <dataValidation errorStyle="warning" imeMode="hiragana" allowBlank="1" showInputMessage="1" showErrorMessage="1" sqref="N185:V185" xr:uid="{239A3973-74DA-4049-9E1F-0BB1F8839AED}"/>
    <dataValidation type="list" imeMode="halfAlpha" allowBlank="1" showInputMessage="1" showErrorMessage="1" error="リストから選択してください" sqref="K186:M187" xr:uid="{624D60A4-D328-4610-9DB2-07947C5B4CB5}">
      <formula1>"○,　"</formula1>
    </dataValidation>
    <dataValidation errorStyle="warning" imeMode="hiragana" allowBlank="1" showInputMessage="1" showErrorMessage="1" sqref="N186:V186" xr:uid="{2F5FA665-8674-4EE1-8BD0-1178DAC9EF4E}"/>
    <dataValidation type="whole" imeMode="halfAlpha" allowBlank="1" showInputMessage="1" showErrorMessage="1" error="有効な数字を入力してください" sqref="W186:X186" xr:uid="{90C311A7-3C87-427A-BEB8-C41748C56AEA}">
      <formula1>0</formula1>
      <formula2>100</formula2>
    </dataValidation>
    <dataValidation errorStyle="warning" imeMode="hiragana" allowBlank="1" showInputMessage="1" showErrorMessage="1" sqref="N187:V187" xr:uid="{941C1B9A-8A7D-4D10-916A-4EB251D1B241}"/>
    <dataValidation type="whole" imeMode="halfAlpha" allowBlank="1" showInputMessage="1" showErrorMessage="1" error="有効な数字を入力してください" sqref="W187:X187" xr:uid="{84A51C0E-F7D0-4C3C-BFB9-86E343BB72A0}">
      <formula1>0</formula1>
      <formula2>100</formula2>
    </dataValidation>
    <dataValidation type="whole" imeMode="halfAlpha" allowBlank="1" showInputMessage="1" showErrorMessage="1" error="有効な数字を入力してください" sqref="I189:M189" xr:uid="{936C6CB9-D0BA-4B0E-BCA1-560E1BEAF887}">
      <formula1>0</formula1>
      <formula2>9999999999</formula2>
    </dataValidation>
    <dataValidation type="date" imeMode="halfAlpha" allowBlank="1" showInputMessage="1" showErrorMessage="1" error="有効な日付を入力してください" sqref="I191:M191" xr:uid="{A1E749B5-1858-4AE4-ACA0-380517BE01FA}">
      <formula1>92</formula1>
      <formula2>73415</formula2>
    </dataValidation>
    <dataValidation type="date" imeMode="halfAlpha" allowBlank="1" showInputMessage="1" showErrorMessage="1" error="有効な日付を入力してください" sqref="I193:M193" xr:uid="{BC281C75-44C9-4876-A674-F978B3719A47}">
      <formula1>92</formula1>
      <formula2>73415</formula2>
    </dataValidation>
    <dataValidation type="date" imeMode="halfAlpha" allowBlank="1" showInputMessage="1" showErrorMessage="1" error="有効な日付を入力してください" sqref="I195:M195" xr:uid="{201F9BC7-A4B0-44BC-9B8B-5427F228FDC0}">
      <formula1>92</formula1>
      <formula2>73415</formula2>
    </dataValidation>
    <dataValidation type="date" imeMode="halfAlpha" allowBlank="1" showInputMessage="1" showErrorMessage="1" error="有効な日付を入力してください" sqref="O195:R195" xr:uid="{42BFB356-7909-4960-9CA6-7225ECA420DB}">
      <formula1>92</formula1>
      <formula2>73415</formula2>
    </dataValidation>
    <dataValidation type="date" imeMode="halfAlpha" allowBlank="1" showInputMessage="1" showErrorMessage="1" error="有効な日付を入力してください" sqref="I197:M197" xr:uid="{E4E168E3-15D4-408F-A714-F19FE7978F46}">
      <formula1>92</formula1>
      <formula2>73415</formula2>
    </dataValidation>
    <dataValidation type="whole" imeMode="halfAlpha" allowBlank="1" showInputMessage="1" showErrorMessage="1" error="有効な数字を入力してください" sqref="I200:M200" xr:uid="{860DBA9F-93A2-49D5-9120-A5F38916CB61}">
      <formula1>0</formula1>
      <formula2>9999999999</formula2>
    </dataValidation>
    <dataValidation type="whole" imeMode="halfAlpha" allowBlank="1" showInputMessage="1" showErrorMessage="1" error="有効な数字を入力してください" sqref="I201:M201" xr:uid="{43D4DD14-DF88-4A79-B763-61E3BE96A550}">
      <formula1>0</formula1>
      <formula2>9999999999</formula2>
    </dataValidation>
    <dataValidation type="whole" imeMode="halfAlpha" allowBlank="1" showInputMessage="1" showErrorMessage="1" error="有効な数字を入力してください" sqref="I202:M202" xr:uid="{F4ED5391-1D25-4AD1-A7F9-D4DBF70943E9}">
      <formula1>0</formula1>
      <formula2>9999999999</formula2>
    </dataValidation>
    <dataValidation type="whole" imeMode="halfAlpha" allowBlank="1" showInputMessage="1" showErrorMessage="1" error="有効な数字を入力してください" sqref="I204:M204" xr:uid="{9D389289-BE4D-4B1A-9F56-86F64C405449}">
      <formula1>0</formula1>
      <formula2>9999999999</formula2>
    </dataValidation>
    <dataValidation type="list" imeMode="halfAlpha" allowBlank="1" showInputMessage="1" showErrorMessage="1" error="リストから選択してください" sqref="I206:M206" xr:uid="{61FF1C2E-902F-4873-9611-362B05642C8E}">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0F078BCF-DFC0-4579-AB22-17F3E442186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333DFF1-1239-46D1-9BEC-6E5531D9308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34221701-B1E1-40B6-86F7-3A9362ACDE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F5D1FE8C-11DA-4759-8FB0-45C23114DB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2C94247-1AAD-4FCB-8255-B6904303D9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92E1E91-F486-4DA5-A30E-61B548F0763B}">
      <formula1>-9999999999</formula1>
      <formula2>9999999999</formula2>
    </dataValidation>
    <dataValidation type="date" imeMode="halfAlpha" allowBlank="1" showInputMessage="1" showErrorMessage="1" error="有効な日付を入力してください" sqref="E231:I231" xr:uid="{339ACBDB-A3A0-4F03-8C11-D09BCB490858}">
      <formula1>92</formula1>
      <formula2>73415</formula2>
    </dataValidation>
    <dataValidation type="date" imeMode="halfAlpha" allowBlank="1" showInputMessage="1" showErrorMessage="1" error="有効な日付を入力してください" sqref="E232:I232" xr:uid="{EB49E6AD-EFD8-4C4D-8A36-B69E09F29605}">
      <formula1>92</formula1>
      <formula2>73415</formula2>
    </dataValidation>
    <dataValidation type="date" imeMode="halfAlpha" allowBlank="1" showInputMessage="1" showErrorMessage="1" error="有効な日付を入力してください" sqref="K231:N231" xr:uid="{44FDF719-22B8-4E80-AB74-94CEEE6CBDFF}">
      <formula1>92</formula1>
      <formula2>73415</formula2>
    </dataValidation>
    <dataValidation type="date" imeMode="halfAlpha" allowBlank="1" showInputMessage="1" showErrorMessage="1" error="有効な日付を入力してください" sqref="K232:N232" xr:uid="{6B0F2F6E-49D9-47DC-869E-32A00A2A9D5D}">
      <formula1>92</formula1>
      <formula2>73415</formula2>
    </dataValidation>
    <dataValidation type="date" imeMode="halfAlpha" allowBlank="1" showInputMessage="1" showErrorMessage="1" error="有効な日付を入力してください" sqref="P231:R231" xr:uid="{770AEF22-66C8-44E3-9AD7-87691D41FF2A}">
      <formula1>92</formula1>
      <formula2>73415</formula2>
    </dataValidation>
    <dataValidation type="date" imeMode="halfAlpha" allowBlank="1" showInputMessage="1" showErrorMessage="1" error="有効な日付を入力してください" sqref="P232:R232" xr:uid="{83D93DB8-AD21-4D6A-B43E-8A7E8E614DC6}">
      <formula1>92</formula1>
      <formula2>73415</formula2>
    </dataValidation>
    <dataValidation type="date" imeMode="halfAlpha" allowBlank="1" showInputMessage="1" showErrorMessage="1" error="有効な日付を入力してください" sqref="T231" xr:uid="{9E42E3FC-5BE1-4879-89F5-8AF77305C199}">
      <formula1>92</formula1>
      <formula2>73415</formula2>
    </dataValidation>
    <dataValidation type="date" imeMode="halfAlpha" allowBlank="1" showInputMessage="1" showErrorMessage="1" error="有効な日付を入力してください" sqref="T232" xr:uid="{79282D52-BBCA-46E2-B2B9-368501EA0CC2}">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8A792C6F-8D2D-4566-8FCB-597F92A2AB7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BF5FC2C0-6623-40AD-B9E8-B7D1C1756B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C303B368-B7C4-4751-97EF-E50254D180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DAE60421-CBBB-433D-8B9F-063EB4472C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D3314470-BA63-49FE-808B-803FB12DE1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C47B8D73-31ED-4FBD-B1F5-17F2A3A5BE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5CD1EFEB-6B20-4646-BFC6-74BDF80374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B5FA97BB-644F-4E54-8C80-2615F4C99E1A}">
      <formula1>-9999999999</formula1>
      <formula2>9999999999</formula2>
    </dataValidation>
    <dataValidation type="list" imeMode="halfAlpha" allowBlank="1" showInputMessage="1" showErrorMessage="1" error="リストから選択してください" sqref="N244:O244" xr:uid="{8ABD00C9-5882-4A4B-B4EE-140BE706CE75}">
      <formula1>"○,　"</formula1>
    </dataValidation>
    <dataValidation errorStyle="warning" imeMode="hiragana" allowBlank="1" showInputMessage="1" showErrorMessage="1" sqref="P244:S244" xr:uid="{82FED132-4FEF-4AB3-89F6-690D5DD4E68C}"/>
    <dataValidation errorStyle="warning" imeMode="hiragana" allowBlank="1" showInputMessage="1" showErrorMessage="1" sqref="T244:Y244" xr:uid="{1B28A042-8729-435A-876B-60FF19D20E56}"/>
    <dataValidation type="list" imeMode="halfAlpha" allowBlank="1" showInputMessage="1" showErrorMessage="1" error="リストから選択してください" sqref="N245:O245" xr:uid="{E013B4EF-8B7E-4DB5-82F2-7DF2529D4243}">
      <formula1>"○,　"</formula1>
    </dataValidation>
    <dataValidation errorStyle="warning" imeMode="hiragana" allowBlank="1" showInputMessage="1" showErrorMessage="1" sqref="P245:S245" xr:uid="{3B7A03B5-23E9-464B-AE5A-3EC9DF8CBACE}"/>
    <dataValidation errorStyle="warning" imeMode="hiragana" allowBlank="1" showInputMessage="1" showErrorMessage="1" sqref="T245:Y245" xr:uid="{A06E051C-92FD-4853-80BD-24A06837CA25}"/>
    <dataValidation type="list" imeMode="halfAlpha" allowBlank="1" showInputMessage="1" showErrorMessage="1" error="リストから選択してください" sqref="N246:O246" xr:uid="{2D2748D4-D8C1-4829-A4F5-4E04E6E971AD}">
      <formula1>"○,　"</formula1>
    </dataValidation>
    <dataValidation errorStyle="warning" imeMode="hiragana" allowBlank="1" showInputMessage="1" showErrorMessage="1" sqref="P246:S246" xr:uid="{9CF439F7-D91F-4DB4-B175-F376EE2757B1}"/>
    <dataValidation errorStyle="warning" imeMode="hiragana" allowBlank="1" showInputMessage="1" showErrorMessage="1" sqref="T246:Y246" xr:uid="{589D5B75-164A-44B7-846C-BE2C286B3022}"/>
    <dataValidation type="list" imeMode="halfAlpha" allowBlank="1" showInputMessage="1" showErrorMessage="1" error="リストから選択してください" sqref="N247:O247" xr:uid="{CC28C385-ADA3-40C8-B7BE-6A47DAD6013C}">
      <formula1>"○,　"</formula1>
    </dataValidation>
    <dataValidation errorStyle="warning" imeMode="hiragana" allowBlank="1" showInputMessage="1" showErrorMessage="1" sqref="P247:S247" xr:uid="{A55E1508-F6AA-47A4-BA6C-F64F794A5021}"/>
    <dataValidation errorStyle="warning" imeMode="hiragana" allowBlank="1" showInputMessage="1" showErrorMessage="1" sqref="T247:Y247" xr:uid="{CABB1BFB-9E40-40F4-AFBC-EBB203F2651F}"/>
    <dataValidation type="list" imeMode="halfAlpha" allowBlank="1" showInputMessage="1" showErrorMessage="1" error="リストから選択してください" sqref="N248:O248" xr:uid="{68713150-C399-481E-8642-4AFE6BA100C4}">
      <formula1>"○,　"</formula1>
    </dataValidation>
    <dataValidation errorStyle="warning" imeMode="hiragana" allowBlank="1" showInputMessage="1" showErrorMessage="1" sqref="P248:S248" xr:uid="{408DA925-4586-4AB7-A7FF-AD8B461626F4}"/>
    <dataValidation errorStyle="warning" imeMode="hiragana" allowBlank="1" showInputMessage="1" showErrorMessage="1" sqref="T248:Y248" xr:uid="{A6F4CBF0-F00C-4CAE-8702-EB0834EAE3CD}"/>
    <dataValidation type="list" imeMode="halfAlpha" allowBlank="1" showInputMessage="1" showErrorMessage="1" error="リストから選択してください" sqref="N249:O249" xr:uid="{186A7E71-FD64-4DC0-9F1B-D56873BB3BF4}">
      <formula1>"○,　"</formula1>
    </dataValidation>
    <dataValidation errorStyle="warning" imeMode="hiragana" allowBlank="1" showInputMessage="1" showErrorMessage="1" sqref="P249:S249" xr:uid="{F9A8E1C7-E33F-4859-BC33-A20524C488DE}"/>
    <dataValidation errorStyle="warning" imeMode="hiragana" allowBlank="1" showInputMessage="1" showErrorMessage="1" sqref="T249:Y249" xr:uid="{20B3885A-62E5-4840-8016-CA37F195603F}"/>
    <dataValidation type="list" imeMode="halfAlpha" allowBlank="1" showInputMessage="1" showErrorMessage="1" error="リストから選択してください" sqref="N250:O250" xr:uid="{95451346-CF46-4065-9BFC-1456945B1A65}">
      <formula1>"○,　"</formula1>
    </dataValidation>
    <dataValidation errorStyle="warning" imeMode="hiragana" allowBlank="1" showInputMessage="1" showErrorMessage="1" sqref="P250:S250" xr:uid="{8ADB66B5-C294-458C-A2CA-14C18E870A4B}"/>
    <dataValidation errorStyle="warning" imeMode="hiragana" allowBlank="1" showInputMessage="1" showErrorMessage="1" sqref="T250:Y250" xr:uid="{56CA9206-73A4-4CCE-865C-3D85A819BE7A}"/>
    <dataValidation type="list" imeMode="halfAlpha" allowBlank="1" showInputMessage="1" showErrorMessage="1" error="リストから選択してください" sqref="N251:O251" xr:uid="{66FAAF86-8384-4477-9784-E992C4B8E5F5}">
      <formula1>"○,　"</formula1>
    </dataValidation>
    <dataValidation errorStyle="warning" imeMode="hiragana" allowBlank="1" showInputMessage="1" showErrorMessage="1" sqref="P251:S251" xr:uid="{7871222A-C6F5-4370-AD41-8D3880BF1ACF}"/>
    <dataValidation errorStyle="warning" imeMode="hiragana" allowBlank="1" showInputMessage="1" showErrorMessage="1" sqref="T251:Y251" xr:uid="{E9CB89A3-4706-4355-8866-14DAF10A1ED5}"/>
    <dataValidation type="list" imeMode="halfAlpha" allowBlank="1" showInputMessage="1" showErrorMessage="1" error="リストから選択してください" sqref="N252:O252" xr:uid="{FD5964A1-E894-4E7B-B83E-37CF7276FFD5}">
      <formula1>"○,　"</formula1>
    </dataValidation>
    <dataValidation errorStyle="warning" imeMode="hiragana" allowBlank="1" showInputMessage="1" showErrorMessage="1" sqref="P252:S252" xr:uid="{8B34D99E-9000-4FB5-8E02-A3071703D4BE}"/>
    <dataValidation errorStyle="warning" imeMode="hiragana" allowBlank="1" showInputMessage="1" showErrorMessage="1" sqref="T252:Y252" xr:uid="{BCA72264-CA0C-4E43-8858-B2458986B733}"/>
    <dataValidation type="list" imeMode="halfAlpha" allowBlank="1" showInputMessage="1" showErrorMessage="1" error="リストから選択してください" sqref="N253:O253" xr:uid="{1D05CE96-4776-4F1F-8DDF-4AC59F1C55B8}">
      <formula1>"○,　"</formula1>
    </dataValidation>
    <dataValidation errorStyle="warning" imeMode="hiragana" allowBlank="1" showInputMessage="1" showErrorMessage="1" sqref="P253:S253" xr:uid="{00BC7877-C2C4-49F3-812A-9B5A08E0098B}"/>
    <dataValidation errorStyle="warning" imeMode="hiragana" allowBlank="1" showInputMessage="1" showErrorMessage="1" sqref="T253:Y253" xr:uid="{41C9E3CE-A1DD-4A7D-93FA-37A5CB1F8CDD}"/>
    <dataValidation type="list" imeMode="halfAlpha" allowBlank="1" showInputMessage="1" showErrorMessage="1" error="リストから選択してください" sqref="N254:O254" xr:uid="{5F69B99C-7B70-48F1-B124-C62A59E13826}">
      <formula1>"○,　"</formula1>
    </dataValidation>
    <dataValidation errorStyle="warning" imeMode="hiragana" allowBlank="1" showInputMessage="1" showErrorMessage="1" sqref="P254:S254" xr:uid="{14EB346D-E91B-4FAB-A074-C814A279E8C4}"/>
    <dataValidation errorStyle="warning" imeMode="hiragana" allowBlank="1" showInputMessage="1" showErrorMessage="1" sqref="T254:Y254" xr:uid="{FCC6A06D-B9FE-4A5A-B290-37FDF06EED04}"/>
    <dataValidation type="list" imeMode="halfAlpha" allowBlank="1" showInputMessage="1" showErrorMessage="1" error="リストから選択してください" sqref="N255:O255" xr:uid="{28EC6406-570C-4144-B8E0-A2F00CEAA4C8}">
      <formula1>"○,　"</formula1>
    </dataValidation>
    <dataValidation errorStyle="warning" imeMode="hiragana" allowBlank="1" showInputMessage="1" showErrorMessage="1" sqref="P255:S255" xr:uid="{DFA0E139-2587-4C24-AD44-04D9F90C9934}"/>
    <dataValidation errorStyle="warning" imeMode="hiragana" allowBlank="1" showInputMessage="1" showErrorMessage="1" sqref="T255:Y255" xr:uid="{D1D1E993-AFB9-4324-A3D1-2669F0D988D0}"/>
    <dataValidation type="list" imeMode="halfAlpha" allowBlank="1" showInputMessage="1" showErrorMessage="1" error="リストから選択してください" sqref="N256:O256" xr:uid="{B7F07704-0E1A-4556-9E9D-E4DE6049358C}">
      <formula1>"○,　"</formula1>
    </dataValidation>
    <dataValidation errorStyle="warning" imeMode="hiragana" allowBlank="1" showInputMessage="1" showErrorMessage="1" sqref="P256:S256" xr:uid="{29FA7021-0CF9-495F-A6F3-D9D3B4D79790}"/>
    <dataValidation errorStyle="warning" imeMode="hiragana" allowBlank="1" showInputMessage="1" showErrorMessage="1" sqref="T256:Y256" xr:uid="{8B531B87-3617-4B2F-B06C-2EC8C440387B}"/>
    <dataValidation type="list" imeMode="halfAlpha" allowBlank="1" showInputMessage="1" showErrorMessage="1" error="リストから選択してください" sqref="N257:O257" xr:uid="{89AAE40A-C0B3-4CDE-9C22-8804B36ECD21}">
      <formula1>"○,　"</formula1>
    </dataValidation>
    <dataValidation errorStyle="warning" imeMode="hiragana" allowBlank="1" showInputMessage="1" showErrorMessage="1" sqref="P257:S257" xr:uid="{7AC9D5BF-CD4E-43D6-97B1-38B69CDC0547}"/>
    <dataValidation errorStyle="warning" imeMode="hiragana" allowBlank="1" showInputMessage="1" showErrorMessage="1" sqref="T257:Y257" xr:uid="{FE33134F-E80A-4F9E-9DFB-271372AEED72}"/>
    <dataValidation type="list" imeMode="halfAlpha" allowBlank="1" showInputMessage="1" showErrorMessage="1" error="リストから選択してください" sqref="N258:O258" xr:uid="{F2246872-B4BF-40E3-B226-5423ED8A1BAD}">
      <formula1>"○,　"</formula1>
    </dataValidation>
    <dataValidation errorStyle="warning" imeMode="hiragana" allowBlank="1" showInputMessage="1" showErrorMessage="1" sqref="P258:S258" xr:uid="{E0546AFC-9245-4926-9B10-90BAE52D6EC5}"/>
    <dataValidation errorStyle="warning" imeMode="hiragana" allowBlank="1" showInputMessage="1" showErrorMessage="1" sqref="T258:Y258" xr:uid="{9DCAA578-6C44-41C9-8069-71BCDA458F0D}"/>
    <dataValidation type="list" imeMode="halfAlpha" allowBlank="1" showInputMessage="1" showErrorMessage="1" error="リストから選択してください" sqref="N259:O259" xr:uid="{A88224E8-6236-48D9-A069-4833D5346483}">
      <formula1>"○,　"</formula1>
    </dataValidation>
    <dataValidation errorStyle="warning" imeMode="hiragana" allowBlank="1" showInputMessage="1" showErrorMessage="1" sqref="P259:S259" xr:uid="{622DD290-9C8E-4F28-9EB5-DBF69B457DE8}"/>
    <dataValidation errorStyle="warning" imeMode="hiragana" allowBlank="1" showInputMessage="1" showErrorMessage="1" sqref="T259:Y259" xr:uid="{A5A37B64-1AC0-48B4-BD64-95E21C40F1EC}"/>
    <dataValidation type="list" imeMode="halfAlpha" allowBlank="1" showInputMessage="1" showErrorMessage="1" error="リストから選択してください" sqref="N260:O260" xr:uid="{2A724740-1EF3-4ED2-B894-2A29DAE12C61}">
      <formula1>"○,　"</formula1>
    </dataValidation>
    <dataValidation errorStyle="warning" imeMode="hiragana" allowBlank="1" showInputMessage="1" showErrorMessage="1" sqref="P260:S260" xr:uid="{1CC4DB25-16AC-413F-B3B3-356E37899A94}"/>
    <dataValidation errorStyle="warning" imeMode="hiragana" allowBlank="1" showInputMessage="1" showErrorMessage="1" sqref="T260:Y260" xr:uid="{566D002A-A53B-4C4D-BCD2-2A79B73898E7}"/>
    <dataValidation type="list" imeMode="halfAlpha" allowBlank="1" showInputMessage="1" showErrorMessage="1" error="リストから選択してください" sqref="N261:O261" xr:uid="{2C1F2B3B-6CC5-4008-89A5-A0D6A9EE8384}">
      <formula1>"○,　"</formula1>
    </dataValidation>
    <dataValidation errorStyle="warning" imeMode="hiragana" allowBlank="1" showInputMessage="1" showErrorMessage="1" sqref="P261:S261" xr:uid="{EFB211CF-F46B-45A1-B846-26FD60901109}"/>
    <dataValidation errorStyle="warning" imeMode="hiragana" allowBlank="1" showInputMessage="1" showErrorMessage="1" sqref="T261:Y261" xr:uid="{6A524283-8CC2-4AD4-9551-4A6F5EDF26CC}"/>
    <dataValidation type="list" imeMode="halfAlpha" allowBlank="1" showInputMessage="1" showErrorMessage="1" error="リストから選択してください" sqref="N262:O262" xr:uid="{784575CD-2A65-4931-A453-58B1AB39EE2B}">
      <formula1>"○,　"</formula1>
    </dataValidation>
    <dataValidation errorStyle="warning" imeMode="hiragana" allowBlank="1" showInputMessage="1" showErrorMessage="1" sqref="P262:S262" xr:uid="{B1339D50-D016-45A8-8E25-D476B700E859}"/>
    <dataValidation errorStyle="warning" imeMode="hiragana" allowBlank="1" showInputMessage="1" showErrorMessage="1" sqref="T262:Y262" xr:uid="{B88CC7A9-0623-4747-AD7B-733B911D0D50}"/>
    <dataValidation type="list" imeMode="halfAlpha" allowBlank="1" showInputMessage="1" showErrorMessage="1" error="リストから選択してください" sqref="N263:O263" xr:uid="{F47BC12B-1053-41E6-962E-BEB85BDE1F8F}">
      <formula1>"○,　"</formula1>
    </dataValidation>
    <dataValidation errorStyle="warning" imeMode="hiragana" allowBlank="1" showInputMessage="1" showErrorMessage="1" sqref="P263:S263" xr:uid="{B00A2361-C2DF-4780-9568-0941C4461DD9}"/>
    <dataValidation errorStyle="warning" imeMode="hiragana" allowBlank="1" showInputMessage="1" showErrorMessage="1" sqref="T263:Y263" xr:uid="{49655CA9-80A8-4A8F-B390-6C6368EC629F}"/>
    <dataValidation type="list" imeMode="halfAlpha" allowBlank="1" showInputMessage="1" showErrorMessage="1" error="リストから選択してください" sqref="N264:O264" xr:uid="{F52F72A5-2A53-4219-BA65-506F2059F0BD}">
      <formula1>"○,　"</formula1>
    </dataValidation>
    <dataValidation errorStyle="warning" imeMode="hiragana" allowBlank="1" showInputMessage="1" showErrorMessage="1" sqref="P264:S264" xr:uid="{5CAFBB02-9E4E-424F-B4D3-AE28A5547B58}"/>
    <dataValidation errorStyle="warning" imeMode="hiragana" allowBlank="1" showInputMessage="1" showErrorMessage="1" sqref="T264:Y264" xr:uid="{7B39F680-9FC9-4A6A-AB1B-68044793916D}"/>
    <dataValidation type="list" imeMode="halfAlpha" allowBlank="1" showInputMessage="1" showErrorMessage="1" error="リストから選択してください" sqref="N265:O265" xr:uid="{77870814-433D-408A-8654-56A98D122F4C}">
      <formula1>"○,　"</formula1>
    </dataValidation>
    <dataValidation errorStyle="warning" imeMode="hiragana" allowBlank="1" showInputMessage="1" showErrorMessage="1" sqref="P265:S265" xr:uid="{4DBA365B-CED8-418F-9C78-3E399BEBE2B5}"/>
    <dataValidation errorStyle="warning" imeMode="hiragana" allowBlank="1" showInputMessage="1" showErrorMessage="1" sqref="T265:Y265" xr:uid="{A4EC6C62-8253-47BA-8E12-A70CE63E76EC}"/>
    <dataValidation type="list" imeMode="halfAlpha" allowBlank="1" showInputMessage="1" showErrorMessage="1" error="リストから選択してください" sqref="N266:O266" xr:uid="{DD1AD905-6C56-409B-B824-7716E9D42A75}">
      <formula1>"○,　"</formula1>
    </dataValidation>
    <dataValidation errorStyle="warning" imeMode="hiragana" allowBlank="1" showInputMessage="1" showErrorMessage="1" sqref="P266:S266" xr:uid="{25BCC76F-F663-403F-AB67-F198C021C884}"/>
    <dataValidation errorStyle="warning" imeMode="hiragana" allowBlank="1" showInputMessage="1" showErrorMessage="1" sqref="T266:Y266" xr:uid="{C34250CB-A2E5-4050-A2B0-7714F98AAFB3}"/>
    <dataValidation type="list" imeMode="halfAlpha" allowBlank="1" showInputMessage="1" showErrorMessage="1" error="リストから選択してください" sqref="N267:O267" xr:uid="{4934416F-1F71-45BE-BBE3-7AD2634F70CA}">
      <formula1>"○,　"</formula1>
    </dataValidation>
    <dataValidation errorStyle="warning" imeMode="hiragana" allowBlank="1" showInputMessage="1" showErrorMessage="1" sqref="P267:S267" xr:uid="{47B532BF-40D9-4F35-8CF2-481456E4DE09}"/>
    <dataValidation errorStyle="warning" imeMode="hiragana" allowBlank="1" showInputMessage="1" showErrorMessage="1" sqref="T267:Y267" xr:uid="{6FD5F151-948E-4EF9-8CB1-751AECF5725E}"/>
    <dataValidation type="list" imeMode="halfAlpha" allowBlank="1" showInputMessage="1" showErrorMessage="1" error="リストから選択してください" sqref="N268:O268" xr:uid="{A3A7F79A-796E-4B43-B808-BFAA7DB4F2D7}">
      <formula1>"○,　"</formula1>
    </dataValidation>
    <dataValidation errorStyle="warning" imeMode="hiragana" allowBlank="1" showInputMessage="1" showErrorMessage="1" sqref="P268:S268" xr:uid="{993CA75F-85B8-45EC-9229-9C46BD92F692}"/>
    <dataValidation errorStyle="warning" imeMode="hiragana" allowBlank="1" showInputMessage="1" showErrorMessage="1" sqref="T268:Y268" xr:uid="{3E3455A8-585B-493F-8596-8E06684202A3}"/>
    <dataValidation type="list" imeMode="halfAlpha" allowBlank="1" showInputMessage="1" showErrorMessage="1" error="リストから選択してください" sqref="N269:O269" xr:uid="{316462F6-B6EA-4E69-BD6B-6687AE4D708A}">
      <formula1>"○,　"</formula1>
    </dataValidation>
    <dataValidation errorStyle="warning" imeMode="hiragana" allowBlank="1" showInputMessage="1" showErrorMessage="1" sqref="P269:S269" xr:uid="{A098B3C7-A4A8-418C-8AAE-EF9CB7CB6073}"/>
    <dataValidation errorStyle="warning" imeMode="hiragana" allowBlank="1" showInputMessage="1" showErrorMessage="1" sqref="T269:Y269" xr:uid="{344EF9D7-6074-434A-A54B-CCE3FBFC0FD1}"/>
    <dataValidation type="list" imeMode="halfAlpha" allowBlank="1" showInputMessage="1" showErrorMessage="1" error="リストから選択してください" sqref="N270:O270" xr:uid="{0433080E-90B2-4B80-BCDD-95781AA58115}">
      <formula1>"○,　"</formula1>
    </dataValidation>
    <dataValidation errorStyle="warning" imeMode="hiragana" allowBlank="1" showInputMessage="1" showErrorMessage="1" sqref="P270:S270" xr:uid="{99374988-8B47-4A84-B924-F9EC409AFDCB}"/>
    <dataValidation errorStyle="warning" imeMode="hiragana" allowBlank="1" showInputMessage="1" showErrorMessage="1" sqref="T270:Y270" xr:uid="{AB4C29FD-3A7B-44ED-BF79-7FEEE4CEF1A0}"/>
    <dataValidation type="list" imeMode="halfAlpha" allowBlank="1" showInputMessage="1" showErrorMessage="1" error="リストから選択してください" sqref="N271:O271" xr:uid="{228BEA16-542E-44FE-A361-C0253BBA3BC4}">
      <formula1>"○,　"</formula1>
    </dataValidation>
    <dataValidation errorStyle="warning" imeMode="hiragana" allowBlank="1" showInputMessage="1" showErrorMessage="1" sqref="P271:S271" xr:uid="{C40B7F04-E28D-4BE1-A553-B2D6DB64E3C0}"/>
    <dataValidation errorStyle="warning" imeMode="hiragana" allowBlank="1" showInputMessage="1" showErrorMessage="1" sqref="T271:Y271" xr:uid="{B1C55F33-C539-40A1-A8B0-54449BC4E1BC}"/>
    <dataValidation type="list" imeMode="halfAlpha" allowBlank="1" showInputMessage="1" showErrorMessage="1" error="リストから選択してください" sqref="N272:O272" xr:uid="{D54DC98D-1F9F-4CF3-9184-32C85EA3C47C}">
      <formula1>"○,　"</formula1>
    </dataValidation>
    <dataValidation errorStyle="warning" imeMode="hiragana" allowBlank="1" showInputMessage="1" showErrorMessage="1" sqref="P272:S272" xr:uid="{51E8CA0F-CB32-4E89-A04A-E3BC3DD66C17}"/>
    <dataValidation errorStyle="warning" imeMode="hiragana" allowBlank="1" showInputMessage="1" showErrorMessage="1" sqref="T272:Y272" xr:uid="{AAFEA052-6AB8-4437-AD6E-00A5631CC7D4}"/>
    <dataValidation type="list" imeMode="halfAlpha" allowBlank="1" showInputMessage="1" showErrorMessage="1" error="リストから選択してください" sqref="N273:O273" xr:uid="{507C2864-48F2-40D9-814E-9C453899BA6D}">
      <formula1>"○,　"</formula1>
    </dataValidation>
    <dataValidation errorStyle="warning" imeMode="hiragana" allowBlank="1" showInputMessage="1" showErrorMessage="1" sqref="P273:S273" xr:uid="{A8D323C0-C66A-4EC9-B70C-247BDFB1A930}"/>
    <dataValidation errorStyle="warning" imeMode="hiragana" allowBlank="1" showInputMessage="1" showErrorMessage="1" sqref="T273:Y273" xr:uid="{AF8066FF-83F1-456A-8D19-6790BBE561A2}"/>
    <dataValidation type="list" imeMode="halfAlpha" allowBlank="1" showInputMessage="1" showErrorMessage="1" error="リストから選択してください" sqref="N274:O274" xr:uid="{1A6817DD-209D-487E-AED3-E2594B4F75DB}">
      <formula1>"○,　"</formula1>
    </dataValidation>
    <dataValidation errorStyle="warning" imeMode="hiragana" allowBlank="1" showInputMessage="1" showErrorMessage="1" sqref="P274:S274" xr:uid="{5FE8CD8F-8A88-4620-B7BD-245B5B081046}"/>
    <dataValidation errorStyle="warning" imeMode="hiragana" allowBlank="1" showInputMessage="1" showErrorMessage="1" sqref="T274:Y274" xr:uid="{5FD2FC6C-E3CE-45F2-8826-2C768D9CC891}"/>
    <dataValidation type="list" imeMode="halfAlpha" allowBlank="1" showInputMessage="1" showErrorMessage="1" error="リストから選択してください" sqref="N275:O275" xr:uid="{5388B504-B76C-461D-A2E6-F347901C1E79}">
      <formula1>"○,　"</formula1>
    </dataValidation>
    <dataValidation errorStyle="warning" imeMode="hiragana" allowBlank="1" showInputMessage="1" showErrorMessage="1" sqref="P275:S275" xr:uid="{865B8F2F-9CF0-4558-A29D-A467264736CF}"/>
    <dataValidation errorStyle="warning" imeMode="hiragana" allowBlank="1" showInputMessage="1" showErrorMessage="1" sqref="T275:Y275" xr:uid="{E95FA7B6-19DF-45DE-B403-F025ECE20776}"/>
    <dataValidation type="list" imeMode="halfAlpha" allowBlank="1" showInputMessage="1" showErrorMessage="1" error="リストから選択してください" sqref="N276:O276" xr:uid="{3717FCC5-9552-4513-8A66-A1E5535FDC02}">
      <formula1>"○,　"</formula1>
    </dataValidation>
    <dataValidation errorStyle="warning" imeMode="hiragana" allowBlank="1" showInputMessage="1" showErrorMessage="1" sqref="P276:S276" xr:uid="{F3CC04F8-0429-4DDB-8E82-D0BF8307B543}"/>
    <dataValidation errorStyle="warning" imeMode="hiragana" allowBlank="1" showInputMessage="1" showErrorMessage="1" sqref="T276:Y276" xr:uid="{4B9AF6C7-34D3-436E-A26D-6CA56A384923}"/>
    <dataValidation type="list" imeMode="halfAlpha" allowBlank="1" showInputMessage="1" showErrorMessage="1" error="リストから選択してください" sqref="N277:O277" xr:uid="{F7190FAF-CF83-4C56-8391-32DF76D493BB}">
      <formula1>"○,　"</formula1>
    </dataValidation>
    <dataValidation errorStyle="warning" imeMode="hiragana" allowBlank="1" showInputMessage="1" showErrorMessage="1" sqref="P277:S277" xr:uid="{809CC785-E4E6-41E7-AD58-5C65B1DEBADF}"/>
    <dataValidation errorStyle="warning" imeMode="hiragana" allowBlank="1" showInputMessage="1" showErrorMessage="1" sqref="T277:Y277" xr:uid="{BFFF929A-8463-4C60-8995-9E9D1CD83922}"/>
    <dataValidation type="list" imeMode="halfAlpha" allowBlank="1" showInputMessage="1" showErrorMessage="1" error="リストから選択してください" sqref="N278:O278" xr:uid="{61BBA0BD-06E9-43E9-91F8-261F517784D4}">
      <formula1>"○,　"</formula1>
    </dataValidation>
    <dataValidation errorStyle="warning" imeMode="hiragana" allowBlank="1" showInputMessage="1" showErrorMessage="1" sqref="P278:S278" xr:uid="{81D60B4D-C746-4EF0-A959-B7B78271B78B}"/>
    <dataValidation errorStyle="warning" imeMode="hiragana" allowBlank="1" showInputMessage="1" showErrorMessage="1" sqref="T278:Y278" xr:uid="{549A4360-3C62-48EF-94BA-35AFFF0E28AD}"/>
    <dataValidation type="list" imeMode="halfAlpha" allowBlank="1" showInputMessage="1" showErrorMessage="1" error="リストから選択してください" sqref="N279:O279" xr:uid="{6D963976-BD4F-4904-A298-51A6D023F41D}">
      <formula1>"○,　"</formula1>
    </dataValidation>
    <dataValidation errorStyle="warning" imeMode="hiragana" allowBlank="1" showInputMessage="1" showErrorMessage="1" sqref="P279:S279" xr:uid="{A2D0448E-0B5F-48E5-95EB-63CDFB4805BF}"/>
    <dataValidation errorStyle="warning" imeMode="hiragana" allowBlank="1" showInputMessage="1" showErrorMessage="1" sqref="T279:Y279" xr:uid="{474F3571-75C4-4ECB-85EE-49361EBAE9B7}"/>
    <dataValidation type="list" imeMode="halfAlpha" allowBlank="1" showInputMessage="1" showErrorMessage="1" error="リストから選択してください" sqref="N280:O280" xr:uid="{B865396E-85BA-4356-A11B-8016AE2D3EEE}">
      <formula1>"○,　"</formula1>
    </dataValidation>
    <dataValidation errorStyle="warning" imeMode="hiragana" allowBlank="1" showInputMessage="1" showErrorMessage="1" sqref="P280:S280" xr:uid="{CB07B068-44BF-4110-A24D-1FA16152F83C}"/>
    <dataValidation errorStyle="warning" imeMode="hiragana" allowBlank="1" showInputMessage="1" showErrorMessage="1" sqref="T280:Y280" xr:uid="{7B08FD2C-4291-4207-9425-EF6C18B19D41}"/>
    <dataValidation type="list" imeMode="halfAlpha" allowBlank="1" showInputMessage="1" showErrorMessage="1" error="リストから選択してください" sqref="N281:O281" xr:uid="{19E44255-D1A7-4500-9E40-FA9E50183956}">
      <formula1>"○,　"</formula1>
    </dataValidation>
    <dataValidation errorStyle="warning" imeMode="hiragana" allowBlank="1" showInputMessage="1" showErrorMessage="1" sqref="P281:S281" xr:uid="{F208EDCD-8B10-43B3-BF09-2BF3C65AF4F3}"/>
    <dataValidation errorStyle="warning" imeMode="hiragana" allowBlank="1" showInputMessage="1" showErrorMessage="1" sqref="T281:Y281" xr:uid="{D9ACBCE7-BE59-4232-A927-664E3AAA7DA7}"/>
    <dataValidation type="list" imeMode="halfAlpha" allowBlank="1" showInputMessage="1" showErrorMessage="1" error="リストから選択してください" sqref="N282:O282" xr:uid="{3203D2D4-AF23-4BE5-B5C9-7CDC4A9AB777}">
      <formula1>"○,　"</formula1>
    </dataValidation>
    <dataValidation errorStyle="warning" imeMode="hiragana" allowBlank="1" showInputMessage="1" showErrorMessage="1" sqref="P282:S282" xr:uid="{68C7CD83-A28E-4DEA-B85D-1A08B67D5ED2}"/>
    <dataValidation errorStyle="warning" imeMode="hiragana" allowBlank="1" showInputMessage="1" showErrorMessage="1" sqref="T282:Y282" xr:uid="{62DC5FC6-B414-4964-B390-5E8C3ECB1D73}"/>
    <dataValidation type="list" imeMode="halfAlpha" allowBlank="1" showInputMessage="1" showErrorMessage="1" error="リストから選択してください" sqref="N283:O283" xr:uid="{5AD5A341-6F06-47E4-AAAC-F2E12B568558}">
      <formula1>"○,　"</formula1>
    </dataValidation>
    <dataValidation errorStyle="warning" imeMode="hiragana" allowBlank="1" showInputMessage="1" showErrorMessage="1" sqref="P283:S283" xr:uid="{030071E9-91F6-4565-ACD1-E49D8AC1B5AA}"/>
    <dataValidation errorStyle="warning" imeMode="hiragana" allowBlank="1" showInputMessage="1" showErrorMessage="1" sqref="T283:Y283" xr:uid="{09310F7D-D64E-4498-AAE9-69400A5EAD2B}"/>
    <dataValidation type="list" imeMode="halfAlpha" allowBlank="1" showInputMessage="1" showErrorMessage="1" error="リストから選択してください" sqref="N284:O284" xr:uid="{0989E592-3DE3-4F23-A189-667FB58BFAE6}">
      <formula1>"○,　"</formula1>
    </dataValidation>
    <dataValidation errorStyle="warning" imeMode="hiragana" allowBlank="1" showInputMessage="1" showErrorMessage="1" sqref="P284:S284" xr:uid="{B18F6589-A29C-47A7-A61E-7560512CB62F}"/>
    <dataValidation errorStyle="warning" imeMode="hiragana" allowBlank="1" showInputMessage="1" showErrorMessage="1" sqref="T284:Y284" xr:uid="{925B22CE-BBD2-49B9-9854-C16F0829C734}"/>
    <dataValidation type="list" imeMode="halfAlpha" allowBlank="1" showInputMessage="1" showErrorMessage="1" error="リストから選択してください" sqref="N285:O285" xr:uid="{AF58E633-1B32-42EB-9C0F-DA1D50392B2E}">
      <formula1>"○,　"</formula1>
    </dataValidation>
    <dataValidation errorStyle="warning" imeMode="hiragana" allowBlank="1" showInputMessage="1" showErrorMessage="1" sqref="P285:S285" xr:uid="{4454D1FB-4E98-4815-AC5B-AF945AF5B983}"/>
    <dataValidation errorStyle="warning" imeMode="hiragana" allowBlank="1" showInputMessage="1" showErrorMessage="1" sqref="T285:Y285" xr:uid="{95AD8922-B562-4AFF-BE3C-E62F61E225F3}"/>
    <dataValidation type="list" imeMode="halfAlpha" allowBlank="1" showInputMessage="1" showErrorMessage="1" error="リストから選択してください" sqref="N286:O286" xr:uid="{35BB958A-70E4-403A-9BE4-52A80E895D26}">
      <formula1>"○,　"</formula1>
    </dataValidation>
    <dataValidation errorStyle="warning" imeMode="hiragana" allowBlank="1" showInputMessage="1" showErrorMessage="1" sqref="P286:S286" xr:uid="{62069ED9-EB1C-47D0-B659-257BC5684B81}"/>
    <dataValidation errorStyle="warning" imeMode="hiragana" allowBlank="1" showInputMessage="1" showErrorMessage="1" sqref="T286:Y286" xr:uid="{45F0D3ED-7FA4-420E-8168-B22E5387D867}"/>
    <dataValidation type="list" imeMode="halfAlpha" allowBlank="1" showInputMessage="1" showErrorMessage="1" error="リストから選択してください" sqref="N287:O287" xr:uid="{86719E42-44EB-48D3-B9FB-507587217877}">
      <formula1>"○,　"</formula1>
    </dataValidation>
    <dataValidation errorStyle="warning" imeMode="hiragana" allowBlank="1" showInputMessage="1" showErrorMessage="1" sqref="P287:S287" xr:uid="{7044281E-4F05-4784-809E-006685C12154}"/>
    <dataValidation errorStyle="warning" imeMode="hiragana" allowBlank="1" showInputMessage="1" showErrorMessage="1" sqref="T287:Y287" xr:uid="{B24B3CD0-E3E2-481F-839F-7CD93EEB1CDF}"/>
    <dataValidation type="list" imeMode="halfAlpha" allowBlank="1" showInputMessage="1" showErrorMessage="1" error="リストから選択してください" sqref="N288:O288" xr:uid="{834964E3-7D4A-482F-8FAC-AAE81BBA8657}">
      <formula1>"○,　"</formula1>
    </dataValidation>
    <dataValidation errorStyle="warning" imeMode="hiragana" allowBlank="1" showInputMessage="1" showErrorMessage="1" sqref="P288:S288" xr:uid="{DD19B282-2AB0-4B80-A896-B65B6165C357}"/>
    <dataValidation errorStyle="warning" imeMode="hiragana" allowBlank="1" showInputMessage="1" showErrorMessage="1" sqref="T288:Y288" xr:uid="{C486094D-FA35-411C-BE9B-56727CF7371C}"/>
    <dataValidation type="list" imeMode="halfAlpha" allowBlank="1" showInputMessage="1" showErrorMessage="1" error="リストから選択してください" sqref="N289:O289" xr:uid="{5C8B9421-0505-4B94-AAC4-99A0978E2BB4}">
      <formula1>"○,　"</formula1>
    </dataValidation>
    <dataValidation errorStyle="warning" imeMode="hiragana" allowBlank="1" showInputMessage="1" showErrorMessage="1" sqref="P289:S289" xr:uid="{DB76DBF3-5F3A-4031-BE86-64EC5D26F4A4}"/>
    <dataValidation errorStyle="warning" imeMode="hiragana" allowBlank="1" showInputMessage="1" showErrorMessage="1" sqref="T289:Y289" xr:uid="{F6483A77-C17D-4E99-8428-B4F371132702}"/>
    <dataValidation type="list" imeMode="halfAlpha" allowBlank="1" showInputMessage="1" showErrorMessage="1" error="リストから選択してください" sqref="N290:O290" xr:uid="{5213D385-B530-4990-8245-B4276629D3F2}">
      <formula1>"○,　"</formula1>
    </dataValidation>
    <dataValidation errorStyle="warning" imeMode="hiragana" allowBlank="1" showInputMessage="1" showErrorMessage="1" sqref="P290:S290" xr:uid="{367FBC80-59A0-4768-837A-84C0D3C08366}"/>
    <dataValidation errorStyle="warning" imeMode="hiragana" allowBlank="1" showInputMessage="1" showErrorMessage="1" sqref="T290:Y290" xr:uid="{1165C872-6FF1-4693-BD8D-231BEB1EB8EC}"/>
    <dataValidation type="list" imeMode="halfAlpha" allowBlank="1" showInputMessage="1" showErrorMessage="1" error="リストから選択してください" sqref="N291:O291" xr:uid="{2AA98453-BF02-4B0C-B2A0-50334BAEB313}">
      <formula1>"○,　"</formula1>
    </dataValidation>
    <dataValidation errorStyle="warning" imeMode="hiragana" allowBlank="1" showInputMessage="1" showErrorMessage="1" sqref="P291:S291" xr:uid="{5ABC2D3B-346E-468E-9136-5A3EEC7BE550}"/>
    <dataValidation errorStyle="warning" imeMode="hiragana" allowBlank="1" showInputMessage="1" showErrorMessage="1" sqref="T291:Y291" xr:uid="{D8767CA6-670A-40CE-A434-E086601CE72F}"/>
    <dataValidation type="list" imeMode="halfAlpha" allowBlank="1" showInputMessage="1" showErrorMessage="1" error="リストから選択してください" sqref="N292:O292" xr:uid="{AEAECFC4-9B3C-4504-A735-A227E899AE99}">
      <formula1>"○,　"</formula1>
    </dataValidation>
    <dataValidation errorStyle="warning" imeMode="hiragana" allowBlank="1" showInputMessage="1" showErrorMessage="1" sqref="P292:S292" xr:uid="{AAE0DFF1-A6D8-42EC-A2F9-6FB54266D07B}"/>
    <dataValidation errorStyle="warning" imeMode="hiragana" allowBlank="1" showInputMessage="1" showErrorMessage="1" sqref="T292:Y292" xr:uid="{7EBE3353-35AD-4999-82DA-722D2138DE8A}"/>
    <dataValidation type="list" imeMode="halfAlpha" allowBlank="1" showInputMessage="1" showErrorMessage="1" error="リストから選択してください" sqref="N293:O293" xr:uid="{55A65CA2-0003-4440-97FD-1512793B4888}">
      <formula1>"○,　"</formula1>
    </dataValidation>
    <dataValidation errorStyle="warning" imeMode="hiragana" allowBlank="1" showInputMessage="1" showErrorMessage="1" sqref="P293:S293" xr:uid="{C164F662-41B9-472F-B183-A1B781F68C78}"/>
    <dataValidation errorStyle="warning" imeMode="hiragana" allowBlank="1" showInputMessage="1" showErrorMessage="1" sqref="T293:Y293" xr:uid="{2E33A268-3BBE-4B92-9AF9-8E607F0FD756}"/>
    <dataValidation type="list" imeMode="halfAlpha" allowBlank="1" showInputMessage="1" showErrorMessage="1" error="リストから選択してください" sqref="N294:O294" xr:uid="{5F566138-D9CA-4969-81BE-F27A1639DB7D}">
      <formula1>"○,　"</formula1>
    </dataValidation>
    <dataValidation errorStyle="warning" imeMode="hiragana" allowBlank="1" showInputMessage="1" showErrorMessage="1" sqref="P294:S294" xr:uid="{325202A6-C299-4C10-8F3B-6A008DE03320}"/>
    <dataValidation errorStyle="warning" imeMode="hiragana" allowBlank="1" showInputMessage="1" showErrorMessage="1" sqref="T294:Y294" xr:uid="{DB64CF14-F582-49DC-996A-AA297C2A68CA}"/>
    <dataValidation type="list" imeMode="halfAlpha" allowBlank="1" showInputMessage="1" showErrorMessage="1" error="リストから選択してください" sqref="N295:O295" xr:uid="{122924C0-F2FD-4EAA-9532-4C3D552191DD}">
      <formula1>"○,　"</formula1>
    </dataValidation>
    <dataValidation errorStyle="warning" imeMode="hiragana" allowBlank="1" showInputMessage="1" showErrorMessage="1" sqref="P295:S295" xr:uid="{93229C8B-91E4-4CA9-8714-F4F9B122A4F2}"/>
    <dataValidation errorStyle="warning" imeMode="hiragana" allowBlank="1" showInputMessage="1" showErrorMessage="1" sqref="T295:Y295" xr:uid="{DE7494C3-0EA8-40D8-A48C-CDE41A4BFCD6}"/>
    <dataValidation type="list" imeMode="halfAlpha" allowBlank="1" showInputMessage="1" showErrorMessage="1" error="リストから選択してください" sqref="N296:O296" xr:uid="{8FCDE799-5A1F-4CF4-ACC3-44DAAF596D71}">
      <formula1>"○,　"</formula1>
    </dataValidation>
    <dataValidation errorStyle="warning" imeMode="hiragana" allowBlank="1" showInputMessage="1" showErrorMessage="1" sqref="P296:S296" xr:uid="{3A4F6587-6439-4CBA-8B30-2B1BD1BC98F9}"/>
    <dataValidation errorStyle="warning" imeMode="hiragana" allowBlank="1" showInputMessage="1" showErrorMessage="1" sqref="T296:Y296" xr:uid="{7C48923A-7345-4B1E-AEBC-AAD7FC3A3E9E}"/>
    <dataValidation type="list" imeMode="halfAlpha" allowBlank="1" showInputMessage="1" showErrorMessage="1" error="リストから選択してください" sqref="N297:O297" xr:uid="{A99822BB-5C6F-4DBA-B251-8711294BC6DB}">
      <formula1>"○,　"</formula1>
    </dataValidation>
    <dataValidation errorStyle="warning" imeMode="hiragana" allowBlank="1" showInputMessage="1" showErrorMessage="1" sqref="P297:S297" xr:uid="{DBA2D635-8563-4FB2-BCA9-A1C46C50ACBE}"/>
    <dataValidation errorStyle="warning" imeMode="hiragana" allowBlank="1" showInputMessage="1" showErrorMessage="1" sqref="T297:Y297" xr:uid="{AA26B118-6E6D-4EB8-9418-DA2DA9E0E542}"/>
    <dataValidation type="list" imeMode="halfAlpha" allowBlank="1" showInputMessage="1" showErrorMessage="1" error="リストから選択してください" sqref="N298:O298" xr:uid="{00D2ADBD-159D-4530-9B6C-54205B0A390E}">
      <formula1>"○,　"</formula1>
    </dataValidation>
    <dataValidation errorStyle="warning" imeMode="hiragana" allowBlank="1" showInputMessage="1" showErrorMessage="1" sqref="P298:S298" xr:uid="{5966D663-369A-431F-9159-462C9545B87D}"/>
    <dataValidation errorStyle="warning" imeMode="hiragana" allowBlank="1" showInputMessage="1" showErrorMessage="1" sqref="T298:Y298" xr:uid="{3751CEB5-1034-4EE3-AFFA-0F10303EDA07}"/>
    <dataValidation type="list" imeMode="halfAlpha" allowBlank="1" showInputMessage="1" showErrorMessage="1" error="リストから選択してください" sqref="N299:O299" xr:uid="{DC41E118-5399-4519-B0ED-9237216A02D3}">
      <formula1>"○,　"</formula1>
    </dataValidation>
    <dataValidation errorStyle="warning" imeMode="hiragana" allowBlank="1" showInputMessage="1" showErrorMessage="1" sqref="P299:S299" xr:uid="{16AECD30-AD16-4BA8-9739-A6FB64AF4FBC}"/>
    <dataValidation errorStyle="warning" imeMode="hiragana" allowBlank="1" showInputMessage="1" showErrorMessage="1" sqref="T299:Y299" xr:uid="{BA07E5A3-FF33-4258-9CE4-42D18F576B83}"/>
    <dataValidation type="list" imeMode="halfAlpha" allowBlank="1" showInputMessage="1" showErrorMessage="1" error="リストから選択してください" sqref="N300:O300" xr:uid="{93CF7580-DFB8-486D-876C-F3B3294C89AB}">
      <formula1>"○,　"</formula1>
    </dataValidation>
    <dataValidation errorStyle="warning" imeMode="hiragana" allowBlank="1" showInputMessage="1" showErrorMessage="1" sqref="P300:S300" xr:uid="{62C9E70A-D141-4A86-A583-F08D93FDC3B0}"/>
    <dataValidation errorStyle="warning" imeMode="hiragana" allowBlank="1" showInputMessage="1" showErrorMessage="1" sqref="T300:Y300" xr:uid="{137029EF-BC6D-4CDB-87BF-D05349B9FB92}"/>
    <dataValidation type="list" imeMode="halfAlpha" allowBlank="1" showInputMessage="1" showErrorMessage="1" error="リストから選択してください" sqref="N301:O301" xr:uid="{7D9896FA-2FAD-40E8-857E-885257C8582D}">
      <formula1>"○,　"</formula1>
    </dataValidation>
    <dataValidation errorStyle="warning" imeMode="hiragana" allowBlank="1" showInputMessage="1" showErrorMessage="1" sqref="P301:S301" xr:uid="{7151F6E9-7E9F-4845-9C69-80CD30C628AD}"/>
    <dataValidation errorStyle="warning" imeMode="hiragana" allowBlank="1" showInputMessage="1" showErrorMessage="1" sqref="T301:Y301" xr:uid="{DF7BA9B4-3CB0-4999-AAEF-94BD75644A59}"/>
    <dataValidation type="list" imeMode="halfAlpha" allowBlank="1" showInputMessage="1" showErrorMessage="1" error="リストから選択してください" sqref="N302:O302" xr:uid="{CA34A8E8-E8F9-4204-8965-AD1B459BAEB9}">
      <formula1>"○,　"</formula1>
    </dataValidation>
    <dataValidation errorStyle="warning" imeMode="hiragana" allowBlank="1" showInputMessage="1" showErrorMessage="1" sqref="P302:S302" xr:uid="{916C8C0A-3A8A-4B4F-A2CC-55A1DC9BB39C}"/>
    <dataValidation errorStyle="warning" imeMode="hiragana" allowBlank="1" showInputMessage="1" showErrorMessage="1" sqref="T302:Y302" xr:uid="{6F17BE6C-1F3D-4E79-8B44-21DA1896E905}"/>
    <dataValidation type="list" imeMode="halfAlpha" allowBlank="1" showInputMessage="1" showErrorMessage="1" error="リストから選択してください" sqref="N303:O303" xr:uid="{C97484E5-4495-41C3-A8E6-1686F05DA53E}">
      <formula1>"○,　"</formula1>
    </dataValidation>
    <dataValidation errorStyle="warning" imeMode="hiragana" allowBlank="1" showInputMessage="1" showErrorMessage="1" sqref="P303:S303" xr:uid="{B24F703D-0BB1-4513-9B34-969BEA74DA7A}"/>
    <dataValidation errorStyle="warning" imeMode="hiragana" allowBlank="1" showInputMessage="1" showErrorMessage="1" sqref="T303:Y303" xr:uid="{AC88BA56-132F-4FAD-875F-31D4019288FF}"/>
    <dataValidation type="list" imeMode="halfAlpha" allowBlank="1" showInputMessage="1" showErrorMessage="1" error="リストから選択してください" sqref="N304:O304" xr:uid="{EF76AE0B-521F-4F77-A2B1-2876892851BA}">
      <formula1>"○,　"</formula1>
    </dataValidation>
    <dataValidation errorStyle="warning" imeMode="hiragana" allowBlank="1" showInputMessage="1" showErrorMessage="1" sqref="P304:S304" xr:uid="{C14D9E0B-2864-4E6D-8DEE-3E8C4D001517}"/>
    <dataValidation errorStyle="warning" imeMode="hiragana" allowBlank="1" showInputMessage="1" showErrorMessage="1" sqref="T304:Y304" xr:uid="{EBF4A515-3AD9-4ED5-8365-CBFE7B310E74}"/>
    <dataValidation type="list" imeMode="halfAlpha" allowBlank="1" showInputMessage="1" showErrorMessage="1" error="リストから選択してください" sqref="N305:O305" xr:uid="{35EDD50E-1592-4CD4-88C4-9EED48800393}">
      <formula1>"○,　"</formula1>
    </dataValidation>
    <dataValidation errorStyle="warning" imeMode="hiragana" allowBlank="1" showInputMessage="1" showErrorMessage="1" sqref="P305:S305" xr:uid="{BDACFA92-DC5F-4316-B2FA-5233FB20A28B}"/>
    <dataValidation errorStyle="warning" imeMode="hiragana" allowBlank="1" showInputMessage="1" showErrorMessage="1" sqref="T305:Y305" xr:uid="{B04D5898-5853-4052-AF5F-F1AE1B530BC4}"/>
    <dataValidation type="list" imeMode="halfAlpha" allowBlank="1" showInputMessage="1" showErrorMessage="1" error="リストから選択してください" sqref="N306:O306" xr:uid="{4545564B-2FED-4B65-B700-2845BC241F90}">
      <formula1>"○,　"</formula1>
    </dataValidation>
    <dataValidation errorStyle="warning" imeMode="hiragana" allowBlank="1" showInputMessage="1" showErrorMessage="1" sqref="P306:S306" xr:uid="{23768C03-731C-4F1F-9556-CDAC939FE291}"/>
    <dataValidation errorStyle="warning" imeMode="hiragana" allowBlank="1" showInputMessage="1" showErrorMessage="1" sqref="T306:Y306" xr:uid="{7E9ABC91-1234-4CDC-94FB-85449F013587}"/>
    <dataValidation type="list" imeMode="halfAlpha" allowBlank="1" showInputMessage="1" showErrorMessage="1" error="リストから選択してください" sqref="N307:O307" xr:uid="{3EC753FE-4C3F-40CD-80C0-914FEB77F748}">
      <formula1>"○,　"</formula1>
    </dataValidation>
    <dataValidation errorStyle="warning" imeMode="hiragana" allowBlank="1" showInputMessage="1" showErrorMessage="1" sqref="P307:S307" xr:uid="{464D91F4-FA8A-4100-931B-BD0A12078E01}"/>
    <dataValidation errorStyle="warning" imeMode="hiragana" allowBlank="1" showInputMessage="1" showErrorMessage="1" sqref="T307:Y307" xr:uid="{23099DC2-B3D8-4378-A25D-40ECD10DB3E0}"/>
    <dataValidation type="list" imeMode="halfAlpha" allowBlank="1" showInputMessage="1" showErrorMessage="1" error="リストから選択してください" sqref="N308:O308" xr:uid="{EBFA4C92-3745-479E-A1DB-C8CEA38DB08C}">
      <formula1>"○,　"</formula1>
    </dataValidation>
    <dataValidation errorStyle="warning" imeMode="hiragana" allowBlank="1" showInputMessage="1" showErrorMessage="1" sqref="P308:S308" xr:uid="{AEC2580D-55F4-43C8-AFEA-53A184FEE000}"/>
    <dataValidation errorStyle="warning" imeMode="hiragana" allowBlank="1" showInputMessage="1" showErrorMessage="1" sqref="T308:Y308" xr:uid="{04FBEED6-3E97-41BC-87DC-ACB4302427D8}"/>
    <dataValidation type="list" imeMode="halfAlpha" allowBlank="1" showInputMessage="1" showErrorMessage="1" error="リストから選択してください" sqref="N309:O309" xr:uid="{91531B89-A7A8-48BC-B500-55F0FD19D4B0}">
      <formula1>"○,　"</formula1>
    </dataValidation>
    <dataValidation errorStyle="warning" imeMode="hiragana" allowBlank="1" showInputMessage="1" showErrorMessage="1" sqref="P309:S309" xr:uid="{54519D09-AF73-41BE-97A5-99E037F5A8A5}"/>
    <dataValidation errorStyle="warning" imeMode="hiragana" allowBlank="1" showInputMessage="1" showErrorMessage="1" sqref="T309:Y309" xr:uid="{0EE71CA5-5793-439B-BDA7-DF39DE2703EF}"/>
    <dataValidation type="list" imeMode="halfAlpha" allowBlank="1" showInputMessage="1" showErrorMessage="1" error="リストから選択してください" sqref="N310:O310" xr:uid="{A763824D-FA64-4F50-8C84-62565D7486D4}">
      <formula1>"○,　"</formula1>
    </dataValidation>
    <dataValidation errorStyle="warning" imeMode="hiragana" allowBlank="1" showInputMessage="1" showErrorMessage="1" sqref="P310:S310" xr:uid="{C1239273-6BA9-4A95-9E3D-856DF3346E81}"/>
    <dataValidation errorStyle="warning" imeMode="hiragana" allowBlank="1" showInputMessage="1" showErrorMessage="1" sqref="T310:Y310" xr:uid="{3092AE15-9AA5-4F8C-B856-874ADCB90B81}"/>
    <dataValidation type="list" imeMode="halfAlpha" allowBlank="1" showInputMessage="1" showErrorMessage="1" error="リストから選択してください" sqref="N311:O311" xr:uid="{9731BA88-C954-49F9-87F1-4797AC1F1E97}">
      <formula1>"○,　"</formula1>
    </dataValidation>
    <dataValidation errorStyle="warning" imeMode="hiragana" allowBlank="1" showInputMessage="1" showErrorMessage="1" sqref="P311:S311" xr:uid="{E757CD4F-8BC0-4C24-B414-28C000EF8A89}"/>
    <dataValidation errorStyle="warning" imeMode="hiragana" allowBlank="1" showInputMessage="1" showErrorMessage="1" sqref="T311:Y311" xr:uid="{C0CBDFC5-454D-46F8-B8AA-C66442095E23}"/>
    <dataValidation type="list" imeMode="halfAlpha" allowBlank="1" showInputMessage="1" showErrorMessage="1" error="リストから選択してください" sqref="N312:O312" xr:uid="{C641C928-6F66-417E-9F11-A18062EE2159}">
      <formula1>"○,　"</formula1>
    </dataValidation>
    <dataValidation errorStyle="warning" imeMode="hiragana" allowBlank="1" showInputMessage="1" showErrorMessage="1" sqref="P312:S312" xr:uid="{C07FA133-E60A-4C2E-89EE-99C9103B3534}"/>
    <dataValidation errorStyle="warning" imeMode="hiragana" allowBlank="1" showInputMessage="1" showErrorMessage="1" sqref="T312:Y312" xr:uid="{E064470A-829E-44B3-9678-39AD33E861FE}"/>
    <dataValidation type="list" imeMode="halfAlpha" allowBlank="1" showInputMessage="1" showErrorMessage="1" error="リストから選択してください" sqref="N313:O313" xr:uid="{0AA78074-1E07-4213-8055-D0DF7223CD43}">
      <formula1>"○,　"</formula1>
    </dataValidation>
    <dataValidation errorStyle="warning" imeMode="hiragana" allowBlank="1" showInputMessage="1" showErrorMessage="1" sqref="P313:S313" xr:uid="{B9099B84-80C0-48EB-88C4-B74249DD0A2F}"/>
    <dataValidation errorStyle="warning" imeMode="hiragana" allowBlank="1" showInputMessage="1" showErrorMessage="1" sqref="T313:Y313" xr:uid="{A77A4E88-5FB0-4346-9F37-7BC177B1D817}"/>
    <dataValidation type="list" imeMode="halfAlpha" allowBlank="1" showInputMessage="1" showErrorMessage="1" error="リストから選択してください" sqref="N314:O314" xr:uid="{78B15A45-88A5-4714-B52F-2EA3DCAEB070}">
      <formula1>"○,　"</formula1>
    </dataValidation>
    <dataValidation errorStyle="warning" imeMode="hiragana" allowBlank="1" showInputMessage="1" showErrorMessage="1" sqref="P314:S314" xr:uid="{1449DA99-2E65-4B64-B05D-C61D4574E434}"/>
    <dataValidation errorStyle="warning" imeMode="hiragana" allowBlank="1" showInputMessage="1" showErrorMessage="1" sqref="T314:Y314" xr:uid="{05B79E01-36E9-4A57-9D3D-CFA3685121FD}"/>
    <dataValidation type="list" imeMode="halfAlpha" allowBlank="1" showInputMessage="1" showErrorMessage="1" error="リストから選択してください" sqref="N315:O315" xr:uid="{1D5C727D-2728-4AA7-B3C0-B4B18E83FED5}">
      <formula1>"○,　"</formula1>
    </dataValidation>
    <dataValidation errorStyle="warning" imeMode="hiragana" allowBlank="1" showInputMessage="1" showErrorMessage="1" sqref="P315:S315" xr:uid="{32E47AED-E587-4A4F-B6F5-F585A3A58CC2}"/>
    <dataValidation errorStyle="warning" imeMode="hiragana" allowBlank="1" showInputMessage="1" showErrorMessage="1" sqref="T315:Y315" xr:uid="{C3E7FAD9-E3BC-438B-A304-ADD9DB15FDD1}"/>
    <dataValidation type="list" imeMode="halfAlpha" allowBlank="1" showInputMessage="1" showErrorMessage="1" error="リストから選択してください" sqref="N316:O316" xr:uid="{416F297D-74B1-4FFD-9352-5288243F0F0D}">
      <formula1>"○,　"</formula1>
    </dataValidation>
    <dataValidation errorStyle="warning" imeMode="hiragana" allowBlank="1" showInputMessage="1" showErrorMessage="1" sqref="P316:S316" xr:uid="{98075E95-AB35-4277-865E-DDD14892F50E}"/>
    <dataValidation errorStyle="warning" imeMode="hiragana" allowBlank="1" showInputMessage="1" showErrorMessage="1" sqref="T316:Y316" xr:uid="{AE51588C-4FA3-497D-AF86-5E88D0DDB7B0}"/>
    <dataValidation type="list" imeMode="halfAlpha" allowBlank="1" showInputMessage="1" showErrorMessage="1" error="リストから選択してください" sqref="N317:O317" xr:uid="{4228A767-BC5C-4EEA-9517-4F7BF66560CE}">
      <formula1>"○,　"</formula1>
    </dataValidation>
    <dataValidation errorStyle="warning" imeMode="hiragana" allowBlank="1" showInputMessage="1" showErrorMessage="1" sqref="P317:S317" xr:uid="{1591B347-C92A-43D7-B336-E4DB4C04FA03}"/>
    <dataValidation errorStyle="warning" imeMode="hiragana" allowBlank="1" showInputMessage="1" showErrorMessage="1" sqref="T317:Y317" xr:uid="{184EB968-C750-4464-8AED-A606EEB16BD6}"/>
    <dataValidation type="list" imeMode="halfAlpha" allowBlank="1" showInputMessage="1" showErrorMessage="1" error="リストから選択してください" sqref="N318:O318" xr:uid="{057279EF-1012-4914-A911-9F4F504E292D}">
      <formula1>"○,　"</formula1>
    </dataValidation>
    <dataValidation errorStyle="warning" imeMode="hiragana" allowBlank="1" showInputMessage="1" showErrorMessage="1" sqref="P318:S318" xr:uid="{2F724F44-3729-4903-8868-B32C27EBC1A5}"/>
    <dataValidation errorStyle="warning" imeMode="hiragana" allowBlank="1" showInputMessage="1" showErrorMessage="1" sqref="T318:Y318" xr:uid="{748AFEE7-4093-4483-BC89-7ADEAC5C216A}"/>
    <dataValidation type="list" imeMode="halfAlpha" allowBlank="1" showInputMessage="1" showErrorMessage="1" error="リストから選択してください" sqref="N319:O319" xr:uid="{FEB01DAB-C7C1-4C70-98A4-187E1D6C5DF6}">
      <formula1>"○,　"</formula1>
    </dataValidation>
    <dataValidation errorStyle="warning" imeMode="hiragana" allowBlank="1" showInputMessage="1" showErrorMessage="1" sqref="P319:S319" xr:uid="{2458D303-AB5E-446B-A183-EE8688F87B10}"/>
    <dataValidation errorStyle="warning" imeMode="hiragana" allowBlank="1" showInputMessage="1" showErrorMessage="1" sqref="T319:Y319" xr:uid="{0F1513DF-D829-499C-B20A-75709943A7F2}"/>
    <dataValidation type="list" imeMode="halfAlpha" allowBlank="1" showInputMessage="1" showErrorMessage="1" error="リストから選択してください" sqref="N320:O320" xr:uid="{9F0F023D-1236-449B-9973-5BC77A5691C0}">
      <formula1>"○,　"</formula1>
    </dataValidation>
    <dataValidation errorStyle="warning" imeMode="hiragana" allowBlank="1" showInputMessage="1" showErrorMessage="1" sqref="P320:S320" xr:uid="{18466928-FF33-4012-B297-326E1A4832CC}"/>
    <dataValidation errorStyle="warning" imeMode="hiragana" allowBlank="1" showInputMessage="1" showErrorMessage="1" sqref="T320:Y320" xr:uid="{7898B766-9726-4A51-8722-FC5D90E0C0F1}"/>
    <dataValidation type="list" imeMode="halfAlpha" allowBlank="1" showInputMessage="1" showErrorMessage="1" error="リストから選択してください" sqref="N321:O321" xr:uid="{E5C3A75C-C7DE-4052-9A1A-767764C4AF04}">
      <formula1>"○,　"</formula1>
    </dataValidation>
    <dataValidation errorStyle="warning" imeMode="hiragana" allowBlank="1" showInputMessage="1" showErrorMessage="1" sqref="P321:S321" xr:uid="{FD1C7502-45D8-43C8-9F18-BB148F4E6B94}"/>
    <dataValidation errorStyle="warning" imeMode="hiragana" allowBlank="1" showInputMessage="1" showErrorMessage="1" sqref="T321:Y321" xr:uid="{1F2283D4-9EFF-4BF8-B971-456B5CEDBD80}"/>
    <dataValidation type="list" imeMode="halfAlpha" allowBlank="1" showInputMessage="1" showErrorMessage="1" error="リストから選択してください" sqref="N322:O322" xr:uid="{803660B7-E2C0-4E9B-93E2-345775ACB660}">
      <formula1>"○,　"</formula1>
    </dataValidation>
    <dataValidation errorStyle="warning" imeMode="hiragana" allowBlank="1" showInputMessage="1" showErrorMessage="1" sqref="P322:S322" xr:uid="{77D1869A-F881-40F5-BE19-BE93620ABFBD}"/>
    <dataValidation errorStyle="warning" imeMode="hiragana" allowBlank="1" showInputMessage="1" showErrorMessage="1" sqref="T322:Y322" xr:uid="{37A94EAE-A90C-4FB8-BB65-56D743F026C7}"/>
    <dataValidation type="list" imeMode="halfAlpha" allowBlank="1" showInputMessage="1" showErrorMessage="1" error="リストから選択してください" sqref="N323:O323" xr:uid="{FA83CBF8-B4BD-4A57-A6ED-92789928EA17}">
      <formula1>"○,　"</formula1>
    </dataValidation>
    <dataValidation errorStyle="warning" imeMode="hiragana" allowBlank="1" showInputMessage="1" showErrorMessage="1" sqref="P323:S323" xr:uid="{FAF91EAD-DC9F-47F0-B81B-0EE42DC90ADC}"/>
    <dataValidation errorStyle="warning" imeMode="hiragana" allowBlank="1" showInputMessage="1" showErrorMessage="1" sqref="T323:Y323" xr:uid="{A6A930E6-37E7-41BB-8E86-2D4801B1D0E1}"/>
    <dataValidation type="list" imeMode="halfAlpha" allowBlank="1" showInputMessage="1" showErrorMessage="1" error="リストから選択してください" sqref="N324:O324" xr:uid="{F96E102F-8F7D-4D68-89EC-DD5F3D9EA00C}">
      <formula1>"○,　"</formula1>
    </dataValidation>
    <dataValidation errorStyle="warning" imeMode="hiragana" allowBlank="1" showInputMessage="1" showErrorMessage="1" sqref="P324:S324" xr:uid="{4AF4D36F-E3C3-4FDF-A042-3876B6A65220}"/>
    <dataValidation errorStyle="warning" imeMode="hiragana" allowBlank="1" showInputMessage="1" showErrorMessage="1" sqref="T324:Y324" xr:uid="{56B4432E-A5C9-4F1E-B5E8-BCB3F582F571}"/>
    <dataValidation type="list" imeMode="halfAlpha" allowBlank="1" showInputMessage="1" showErrorMessage="1" error="リストから選択してください" sqref="N325:O325" xr:uid="{7E224615-57CD-44DF-9891-8E87BF080B66}">
      <formula1>"○,　"</formula1>
    </dataValidation>
    <dataValidation errorStyle="warning" imeMode="hiragana" allowBlank="1" showInputMessage="1" showErrorMessage="1" sqref="P325:S325" xr:uid="{7AF0C9A5-2FA0-47A0-ABC3-E7AE227C5FB9}"/>
    <dataValidation errorStyle="warning" imeMode="hiragana" allowBlank="1" showInputMessage="1" showErrorMessage="1" sqref="T325:Y325" xr:uid="{59AA8713-BA81-43DB-AB39-8B731A08E93B}"/>
    <dataValidation type="list" imeMode="halfAlpha" allowBlank="1" showInputMessage="1" showErrorMessage="1" error="リストから選択してください" sqref="N326:O326" xr:uid="{C3759D9B-402B-45B8-A7EC-AA652D31EDE9}">
      <formula1>"○,　"</formula1>
    </dataValidation>
    <dataValidation errorStyle="warning" imeMode="hiragana" allowBlank="1" showInputMessage="1" showErrorMessage="1" sqref="P326:S326" xr:uid="{032264AE-40B2-4587-9D9A-2015FC29B220}"/>
    <dataValidation errorStyle="warning" imeMode="hiragana" allowBlank="1" showInputMessage="1" showErrorMessage="1" sqref="T326:Y326" xr:uid="{53D4474B-16AB-4DB7-B247-34EB8E00935D}"/>
    <dataValidation type="list" imeMode="halfAlpha" allowBlank="1" showInputMessage="1" showErrorMessage="1" error="リストから選択してください" sqref="N327:O327" xr:uid="{EC04DB27-E8B5-4EFB-933E-095D141BAE6C}">
      <formula1>"○,　"</formula1>
    </dataValidation>
    <dataValidation errorStyle="warning" imeMode="hiragana" allowBlank="1" showInputMessage="1" showErrorMessage="1" sqref="P327:S327" xr:uid="{06AB02F4-B753-40EE-877E-A7A330A5FC46}"/>
    <dataValidation errorStyle="warning" imeMode="hiragana" allowBlank="1" showInputMessage="1" showErrorMessage="1" sqref="T327:Y327" xr:uid="{23339F52-0708-402B-9A91-889233A3BC5C}"/>
    <dataValidation type="list" imeMode="halfAlpha" allowBlank="1" showInputMessage="1" showErrorMessage="1" error="リストから選択してください" sqref="N328:O328" xr:uid="{A6224C3C-5B9F-416B-928C-6E3FB79DB369}">
      <formula1>"○,　"</formula1>
    </dataValidation>
    <dataValidation errorStyle="warning" imeMode="hiragana" allowBlank="1" showInputMessage="1" showErrorMessage="1" sqref="P328:S328" xr:uid="{FC2B082D-9B3F-4C72-B71C-631BFDA162F9}"/>
    <dataValidation errorStyle="warning" imeMode="hiragana" allowBlank="1" showInputMessage="1" showErrorMessage="1" sqref="T328:Y328" xr:uid="{A404CA76-5AE7-4C8C-B462-8A91591BD3E4}"/>
    <dataValidation type="list" imeMode="halfAlpha" allowBlank="1" showInputMessage="1" showErrorMessage="1" error="リストから選択してください" sqref="N329:O329" xr:uid="{75ED8411-B7A7-4369-9C2A-CF0FF4B23D35}">
      <formula1>"○,　"</formula1>
    </dataValidation>
    <dataValidation errorStyle="warning" imeMode="hiragana" allowBlank="1" showInputMessage="1" showErrorMessage="1" sqref="P329:S329" xr:uid="{90E1962E-0624-453C-B5ED-E84BD57E77CA}"/>
    <dataValidation errorStyle="warning" imeMode="hiragana" allowBlank="1" showInputMessage="1" showErrorMessage="1" sqref="T329:Y329" xr:uid="{3303FCA8-0177-44E8-AA5D-552744B8C670}"/>
    <dataValidation type="list" imeMode="halfAlpha" allowBlank="1" showInputMessage="1" showErrorMessage="1" error="リストから選択してください" sqref="N330:O330" xr:uid="{22930BC6-5AC1-490F-ADDF-A30A1AA78D35}">
      <formula1>"○,　"</formula1>
    </dataValidation>
    <dataValidation errorStyle="warning" imeMode="hiragana" allowBlank="1" showInputMessage="1" showErrorMessage="1" sqref="P330:S330" xr:uid="{46E83C51-27E3-4E0C-8B80-4B4495C20EA1}"/>
    <dataValidation errorStyle="warning" imeMode="hiragana" allowBlank="1" showInputMessage="1" showErrorMessage="1" sqref="T330:Y330" xr:uid="{E2BA5766-42C2-4898-9F1E-C2F4175E5AFC}"/>
    <dataValidation type="list" imeMode="halfAlpha" allowBlank="1" showInputMessage="1" showErrorMessage="1" error="リストから選択してください" sqref="N331:O331" xr:uid="{EE714E83-8A90-4EB1-AE85-001EE9DB64CB}">
      <formula1>"○,　"</formula1>
    </dataValidation>
    <dataValidation errorStyle="warning" imeMode="hiragana" allowBlank="1" showInputMessage="1" showErrorMessage="1" sqref="P331:S331" xr:uid="{11F9523C-124A-4D61-A06D-8647D796AEE2}"/>
    <dataValidation errorStyle="warning" imeMode="hiragana" allowBlank="1" showInputMessage="1" showErrorMessage="1" sqref="T331:Y331" xr:uid="{F23B11D4-8998-449D-8283-B8EADE80C18D}"/>
    <dataValidation type="list" imeMode="halfAlpha" allowBlank="1" showInputMessage="1" showErrorMessage="1" error="リストから選択してください" sqref="N332:O332" xr:uid="{290DA629-9E41-4AA6-9A07-EBEBA41F0B28}">
      <formula1>"○,　"</formula1>
    </dataValidation>
    <dataValidation errorStyle="warning" imeMode="hiragana" allowBlank="1" showInputMessage="1" showErrorMessage="1" sqref="P332:S332" xr:uid="{6DED4603-592E-46B5-B415-3B4D3717687F}"/>
    <dataValidation errorStyle="warning" imeMode="hiragana" allowBlank="1" showInputMessage="1" showErrorMessage="1" sqref="T332:Y332" xr:uid="{9EF9992D-CC96-43F4-8A42-B1A249A64A28}"/>
    <dataValidation type="list" imeMode="halfAlpha" allowBlank="1" showInputMessage="1" showErrorMessage="1" error="リストから選択してください" sqref="N333:O333" xr:uid="{06C79979-E706-4840-A884-5908E508C528}">
      <formula1>"○,　"</formula1>
    </dataValidation>
    <dataValidation errorStyle="warning" imeMode="hiragana" allowBlank="1" showInputMessage="1" showErrorMessage="1" sqref="P333:S333" xr:uid="{DD50446B-E69D-4AE2-814F-ACABF9B1D173}"/>
    <dataValidation errorStyle="warning" imeMode="hiragana" allowBlank="1" showInputMessage="1" showErrorMessage="1" sqref="T333:Y333" xr:uid="{E2AC23BA-A8C8-4A21-92D8-119A4B3BFC4F}"/>
    <dataValidation type="list" imeMode="halfAlpha" allowBlank="1" showInputMessage="1" showErrorMessage="1" error="リストから選択してください" sqref="N334:O334" xr:uid="{956A8BE7-97AE-43DF-9E3A-DAD851F753CE}">
      <formula1>"○,　"</formula1>
    </dataValidation>
    <dataValidation errorStyle="warning" imeMode="hiragana" allowBlank="1" showInputMessage="1" showErrorMessage="1" sqref="P334:S334" xr:uid="{9D79EA17-4A9C-406F-92CF-075DA01DDFB8}"/>
    <dataValidation errorStyle="warning" imeMode="hiragana" allowBlank="1" showInputMessage="1" showErrorMessage="1" sqref="T334:Y334" xr:uid="{F57E37C8-B6AE-4465-9201-EC8679687380}"/>
    <dataValidation type="list" imeMode="halfAlpha" allowBlank="1" showInputMessage="1" showErrorMessage="1" error="リストから選択してください" sqref="N335:O335" xr:uid="{C9FC0C68-867D-4608-AC86-CAD7445773BD}">
      <formula1>"○,　"</formula1>
    </dataValidation>
    <dataValidation errorStyle="warning" imeMode="hiragana" allowBlank="1" showInputMessage="1" showErrorMessage="1" sqref="P335:S335" xr:uid="{80AAE5DD-3A77-4FCF-9B88-C5EF2FAAB8A9}"/>
    <dataValidation errorStyle="warning" imeMode="hiragana" allowBlank="1" showInputMessage="1" showErrorMessage="1" sqref="T335:Y335" xr:uid="{6A0DC9A7-72D6-41DE-980B-A5BF7DDB4017}"/>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108</v>
      </c>
    </row>
    <row r="4" spans="1:1">
      <c r="A4" t="s">
        <v>112</v>
      </c>
    </row>
  </sheetData>
  <sheetProtection algorithmName="SHA-512" hashValue="wc/XIJrdDcbeWwBvX4OegQuCyt3KjiVXJ2LrassOm9kJyNb1vzkShfNU8lCvFamZKuUJljPNZTFpiIOoHB8OJA==" saltValue="NV4sUCTnkL0Rxql1vxHUq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2022-10-13T05:40:18Z</cp:lastPrinted>
  <dcterms:created xsi:type="dcterms:W3CDTF">2018-07-20T07:50:20Z</dcterms:created>
  <dcterms:modified xsi:type="dcterms:W3CDTF">2022-12-02T01:31:34Z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