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d:\develop_cloud\bid_entry\07申請書\doc\ver7\reg_standard\"/>
    </mc:Choice>
  </mc:AlternateContent>
  <xr:revisionPtr revIDLastSave="0" documentId="13_ncr:1_{7C98F0A4-2960-47A1-90D0-79BBA618EC87}" xr6:coauthVersionLast="47" xr6:coauthVersionMax="47" xr10:uidLastSave="{00000000-0000-0000-0000-000000000000}"/>
  <workbookProtection workbookAlgorithmName="SHA-512" workbookHashValue="gr4P44bB4Vy6OY1K9aHcQl9Xx612f+py29oxccmBKKQ8v0GovLwOLidbdQWZZWZayCnc01TS3iYOqztuvZxZsQ==" workbookSaltValue="35kcDvHNcFou2nDFHcuaNA=="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6" i="7" l="1"/>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2" i="7"/>
  <c r="A210"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J194" i="7" l="1"/>
  <c r="D114" i="7" l="1"/>
  <c r="D116" i="7" s="1"/>
  <c r="D118" i="7" s="1"/>
  <c r="D120" i="7" s="1"/>
  <c r="D122" i="7" s="1"/>
  <c r="D124" i="7" s="1"/>
  <c r="D126" i="7" s="1"/>
  <c r="I199" i="7" l="1"/>
  <c r="J213" i="7" l="1"/>
  <c r="A2" i="8" l="1"/>
  <c r="A1" i="8"/>
</calcChain>
</file>

<file path=xl/sharedStrings.xml><?xml version="1.0" encoding="utf-8"?>
<sst xmlns="http://schemas.openxmlformats.org/spreadsheetml/2006/main" count="263" uniqueCount="217">
  <si>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</si>
  <si>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</si>
  <si>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</si>
  <si>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</si>
  <si>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</si>
  <si>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</si>
  <si>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</si>
  <si>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</si>
  <si>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</si>
  <si>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</si>
  <si>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</si>
  <si>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</si>
  <si>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</si>
  <si>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</si>
  <si>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</si>
  <si>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</si>
  <si>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</si>
  <si>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</si>
  <si>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</si>
  <si>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</si>
  <si>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</si>
  <si>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</si>
  <si>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</si>
  <si>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</si>
  <si>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</si>
  <si>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</si>
  <si>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</si>
  <si>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</si>
  <si>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</si>
  <si>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</si>
  <si>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</si>
  <si>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</si>
  <si>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</si>
  <si>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</si>
  <si>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</si>
  <si>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</si>
  <si>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</si>
  <si>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</si>
  <si>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</si>
  <si>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</si>
  <si>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</si>
  <si>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</si>
  <si>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</si>
  <si>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</si>
  <si>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</si>
  <si>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</si>
  <si>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</si>
  <si>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</si>
  <si>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</si>
  <si>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</si>
  <si>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</si>
  <si>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</si>
  <si>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</si>
  <si>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</si>
  <si>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</si>
  <si>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</si>
  <si>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</si>
  <si>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</si>
  <si>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</si>
  <si>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</si>
  <si>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</si>
  <si>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</si>
  <si>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</si>
  <si>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</si>
  <si>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</si>
  <si>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</si>
  <si>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</si>
  <si>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</si>
  <si>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</si>
  <si>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</si>
  <si>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</si>
  <si>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</si>
  <si>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</si>
  <si>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</si>
  <si>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</si>
  <si>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</si>
  <si>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</si>
  <si>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</si>
  <si>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</si>
  <si>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</si>
  <si>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</si>
  <si>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</si>
  <si>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</si>
  <si>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</si>
  <si>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</si>
  <si>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</si>
  <si>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</si>
  <si>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</si>
  <si>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</si>
  <si>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</si>
  <si>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</si>
  <si>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</si>
  <si>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</si>
  <si>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</si>
  <si>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</si>
  <si>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</si>
  <si>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</si>
  <si>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</si>
  <si>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</si>
  <si>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</si>
  <si>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</si>
  <si>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</si>
  <si>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</si>
  <si>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</si>
  <si>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</si>
  <si>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</si>
  <si>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</si>
  <si>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</si>
  <si>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</si>
  <si>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</si>
  <si>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</si>
  <si>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</si>
  <si>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</si>
  <si>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 xml:space="preserve">例)カブシキガイシャスズキグミ　シコクエイギョウショ
正式名称を全角カタカナで入力してください。支店・営業所名は、１文字空けて入力してください。
</t>
    <phoneticPr fontId="4"/>
  </si>
  <si>
    <t xml:space="preserve">例)株式会社鈴木組　四国営業所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</si>
  <si>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</si>
  <si>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</si>
  <si>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</si>
  <si>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</si>
  <si>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</si>
  <si>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</si>
  <si>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</si>
  <si>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</si>
  <si>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</si>
  <si>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</si>
  <si>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</si>
  <si>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</si>
  <si>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</si>
  <si>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</si>
  <si>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</si>
  <si>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</si>
  <si>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</si>
  <si>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</si>
  <si>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</si>
  <si>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</si>
  <si>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</si>
  <si>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</si>
  <si>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</si>
  <si>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</si>
  <si>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</si>
  <si>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</si>
  <si>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</si>
  <si>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</si>
  <si>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</si>
  <si>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</si>
  <si>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</si>
  <si>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</si>
  <si>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</si>
  <si>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</si>
  <si>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</si>
  <si>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</si>
  <si>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</si>
  <si>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</si>
  <si>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</si>
  <si>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</si>
  <si>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</si>
  <si>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</si>
  <si>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</si>
  <si>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</si>
  <si>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</si>
  <si>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</si>
  <si>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</si>
  <si>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建設工事に係る入札に参加する資格の審査を申請します。</t>
    <rPh sb="0" eb="4">
      <t>ケンセツコウジ</t>
    </rPh>
    <rPh sb="7" eb="9">
      <t>ニュウサツ</t>
    </rPh>
    <rPh sb="10" eb="12">
      <t>サンカ</t>
    </rPh>
    <rPh sb="14" eb="16">
      <t>シカク</t>
    </rPh>
    <rPh sb="17" eb="19">
      <t>シンサ</t>
    </rPh>
    <rPh sb="20" eb="22">
      <t>シンセイ</t>
    </rPh>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</si>
  <si>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</si>
  <si>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</si>
  <si>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</si>
  <si>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</si>
  <si>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</si>
  <si>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</si>
  <si>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年間平均完成
工事高（千円）</t>
    <rPh sb="0" eb="2">
      <t>ネンカン</t>
    </rPh>
    <rPh sb="11" eb="13">
      <t>センエン</t>
    </rPh>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</si>
  <si>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</si>
  <si>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</si>
  <si>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</si>
  <si>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</si>
  <si>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</si>
  <si>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</si>
  <si>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</si>
  <si>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</si>
  <si>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</si>
  <si>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</si>
  <si>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</si>
  <si>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</si>
  <si>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</si>
  <si>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</si>
  <si>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</si>
  <si>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</si>
  <si>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</si>
  <si>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</si>
  <si>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</si>
  <si>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</si>
  <si>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共通様式</t>
  </si>
  <si>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</si>
  <si>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</si>
  <si>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</si>
  <si>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</si>
  <si>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</si>
  <si>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</si>
  <si>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</si>
  <si>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B.契約する営業所の許可区分</t>
    <phoneticPr fontId="4"/>
  </si>
  <si>
    <t>備考</t>
    <phoneticPr fontId="4"/>
  </si>
  <si>
    <t>許可区分</t>
    <rPh sb="0" eb="4">
      <t>キョカクブン</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</si>
  <si>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</si>
  <si>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</si>
  <si>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</si>
  <si>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</si>
  <si>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</si>
  <si>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</si>
  <si>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r>
      <t xml:space="preserve">登録を希望する場合、希望、許可区分、総合評定値、年間平均完成工事高、B.契約する営業所の許可区分欄を入力してください。
</t>
    </r>
    <r>
      <rPr>
        <sz val="10"/>
        <color theme="1" tint="4.9989318521683403E-2"/>
        <rFont val="ＭＳ ゴシック"/>
        <family val="3"/>
        <charset val="128"/>
      </rPr>
      <t>希望、許可区分、B.契約する営業所の許可区分欄はリストから選択してください。
年間平均完成工事高については、消費税を含まない金額を入力してください。</t>
    </r>
    <rPh sb="0" eb="2">
      <t>トウロク</t>
    </rPh>
    <rPh sb="3" eb="5">
      <t>キボウ</t>
    </rPh>
    <rPh sb="7" eb="9">
      <t>バアイ</t>
    </rPh>
    <rPh sb="10" eb="12">
      <t>キボウ</t>
    </rPh>
    <rPh sb="20" eb="23">
      <t>ヒョウテイチ</t>
    </rPh>
    <rPh sb="24" eb="26">
      <t>ネンカン</t>
    </rPh>
    <rPh sb="36" eb="38">
      <t>ケイヤク</t>
    </rPh>
    <rPh sb="40" eb="43">
      <t>エイギョウショ</t>
    </rPh>
    <rPh sb="60" eb="62">
      <t>キボウ</t>
    </rPh>
    <rPh sb="82" eb="83">
      <t>ラン</t>
    </rPh>
    <rPh sb="99" eb="101">
      <t>ネンカン</t>
    </rPh>
    <rPh sb="101" eb="103">
      <t>ヘイキン</t>
    </rPh>
    <rPh sb="125" eb="127">
      <t>ニュウリョク</t>
    </rPh>
    <phoneticPr fontId="4"/>
  </si>
  <si>
    <t>常勤職員の人数</t>
    <rPh sb="0" eb="2">
      <t>ジョウキン</t>
    </rPh>
    <rPh sb="2" eb="4">
      <t>ショクイン</t>
    </rPh>
    <rPh sb="5" eb="7">
      <t>ニンズウ</t>
    </rPh>
    <phoneticPr fontId="5"/>
  </si>
  <si>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</si>
  <si>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</si>
  <si>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例)2024/4/1、R6/4/1</t>
    <phoneticPr fontId="4"/>
  </si>
  <si>
    <t>例)2024/4/1</t>
    <phoneticPr fontId="4"/>
  </si>
  <si>
    <t>BID-ENTRY共通様式 一般競争(指名競争)参加資格審査申請書【建設工事】</t>
    <rPh sb="9" eb="11">
      <t>キョウツウ</t>
    </rPh>
    <rPh sb="11" eb="13">
      <t>ヨウシキ</t>
    </rPh>
    <phoneticPr fontId="4"/>
  </si>
  <si>
    <t>事業協同組合、企業組合、協業組合等で官公需適格組合証明を受けている場合は番号を入力してください。</t>
    <phoneticPr fontId="4"/>
  </si>
  <si>
    <t>Ver.7.0.1</t>
    <phoneticPr fontId="4"/>
  </si>
  <si>
    <t>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</si>
</sst>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80">
    <xf numFmtId="0" fontId="0" fillId="0" borderId="0" xfId="0">
      <alignment vertical="center"/>
    </xf>
    <xf numFmtId="49"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38" fontId="13" fillId="2" borderId="33" xfId="0" applyNumberFormat="1" applyFont="1" applyFill="1" applyBorder="1" applyAlignment="1" applyProtection="1">
      <alignment horizontal="right" vertical="center"/>
      <protection locked="0"/>
    </xf>
    <xf numFmtId="38" fontId="13" fillId="2" borderId="11" xfId="0" applyNumberFormat="1" applyFont="1" applyFill="1" applyBorder="1" applyAlignment="1" applyProtection="1">
      <alignment horizontal="right" vertical="center"/>
      <protection locked="0"/>
    </xf>
    <xf numFmtId="38" fontId="13" fillId="2" borderId="34" xfId="0"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49" fontId="13" fillId="2" borderId="7"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38" fontId="13" fillId="2" borderId="7" xfId="0" applyNumberFormat="1" applyFont="1" applyFill="1" applyBorder="1" applyAlignment="1" applyProtection="1">
      <alignment horizontal="right" vertical="center"/>
      <protection locked="0"/>
    </xf>
    <xf numFmtId="38" fontId="13" fillId="2" borderId="8"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49" fontId="13" fillId="2" borderId="33" xfId="1" applyNumberFormat="1" applyFont="1" applyFill="1" applyBorder="1" applyAlignment="1" applyProtection="1">
      <alignment horizontal="center" vertical="center"/>
      <protection locked="0"/>
    </xf>
    <xf numFmtId="49" fontId="13" fillId="2" borderId="34" xfId="1" applyNumberFormat="1" applyFont="1" applyFill="1" applyBorder="1" applyAlignment="1" applyProtection="1">
      <alignment horizontal="center" vertical="center"/>
      <protection locked="0"/>
    </xf>
    <xf numFmtId="49" fontId="13" fillId="2" borderId="7"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38" fontId="13" fillId="2" borderId="0" xfId="0" applyNumberFormat="1" applyFont="1" applyFill="1" applyAlignment="1" applyProtection="1">
      <alignment horizontal="left"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14" fontId="13" fillId="2" borderId="0" xfId="0" applyNumberFormat="1" applyFont="1" applyFill="1" applyAlignment="1" applyProtection="1">
      <alignment horizontal="left" vertical="center"/>
      <protection locked="0"/>
    </xf>
    <xf numFmtId="176" fontId="13" fillId="2" borderId="0" xfId="0" applyNumberFormat="1" applyFont="1" applyFill="1" applyAlignment="1" applyProtection="1">
      <alignment horizontal="left" vertical="center"/>
      <protection locked="0"/>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38" fontId="13" fillId="2" borderId="3"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49" fontId="13" fillId="2" borderId="3"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38" fontId="13" fillId="2" borderId="10" xfId="0" applyNumberFormat="1" applyFont="1" applyFill="1" applyBorder="1" applyAlignment="1" applyProtection="1">
      <alignment horizontal="left" vertical="center"/>
      <protection locked="0"/>
    </xf>
    <xf numFmtId="49" fontId="13" fillId="2" borderId="33" xfId="0" applyNumberFormat="1" applyFont="1" applyFill="1" applyBorder="1" applyAlignment="1" applyProtection="1">
      <alignment horizontal="left" vertical="center"/>
      <protection locked="0"/>
    </xf>
    <xf numFmtId="38" fontId="13" fillId="2" borderId="12" xfId="0" applyNumberFormat="1" applyFont="1" applyFill="1" applyBorder="1" applyAlignment="1" applyProtection="1">
      <alignment horizontal="left" vertical="center"/>
      <protection locked="0"/>
    </xf>
    <xf numFmtId="38" fontId="13" fillId="2" borderId="6" xfId="0" applyNumberFormat="1" applyFont="1" applyFill="1" applyBorder="1" applyAlignment="1" applyProtection="1">
      <alignment horizontal="lef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1"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182" fontId="3" fillId="0" borderId="0" xfId="1" applyNumberFormat="1" applyFont="1" applyProtection="1">
      <alignment vertical="center"/>
    </xf>
    <xf numFmtId="180" fontId="3" fillId="0" borderId="0" xfId="0" applyNumberFormat="1" applyFont="1" applyProtection="1">
      <alignment vertical="center"/>
    </xf>
    <xf numFmtId="179" fontId="3" fillId="0" borderId="0" xfId="0" applyNumberFormat="1" applyFont="1" applyAlignment="1" applyProtection="1">
      <alignment vertical="top"/>
    </xf>
    <xf numFmtId="0" fontId="3" fillId="0" borderId="0" xfId="2" applyFont="1" applyAlignment="1" applyProtection="1">
      <alignment vertical="top"/>
    </xf>
    <xf numFmtId="176" fontId="19" fillId="0" borderId="0" xfId="0" applyNumberFormat="1" applyFont="1" applyAlignment="1" applyProtection="1">
      <alignment horizontal="right" vertical="top"/>
    </xf>
    <xf numFmtId="0" fontId="19" fillId="0" borderId="0" xfId="0" applyFont="1" applyAlignment="1" applyProtection="1">
      <alignment vertical="top"/>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8" xfId="2" applyFont="1" applyBorder="1" applyAlignment="1" applyProtection="1">
      <alignment horizontal="center" vertical="center"/>
    </xf>
    <xf numFmtId="0" fontId="3" fillId="0" borderId="19" xfId="2" applyFont="1" applyBorder="1" applyAlignment="1" applyProtection="1">
      <alignment horizontal="center" vertical="center"/>
    </xf>
    <xf numFmtId="0" fontId="3" fillId="0" borderId="21" xfId="2" applyFont="1" applyBorder="1" applyAlignment="1" applyProtection="1">
      <alignment horizontal="center" vertical="center"/>
    </xf>
    <xf numFmtId="49" fontId="3" fillId="0" borderId="23"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1" xfId="0" applyFont="1" applyBorder="1" applyAlignment="1" applyProtection="1">
      <alignment horizontal="center" vertical="center"/>
    </xf>
    <xf numFmtId="179" fontId="3" fillId="0" borderId="24" xfId="0" applyNumberFormat="1" applyFont="1" applyBorder="1" applyProtection="1">
      <alignment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3" fillId="3" borderId="1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0" borderId="14"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3" borderId="14"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0" borderId="31" xfId="0" applyNumberFormat="1" applyFont="1" applyBorder="1" applyAlignment="1" applyProtection="1">
      <alignment horizontal="right" vertical="center"/>
    </xf>
    <xf numFmtId="38" fontId="3" fillId="0" borderId="32" xfId="0" applyNumberFormat="1" applyFont="1" applyBorder="1" applyAlignment="1" applyProtection="1">
      <alignment horizontal="right" vertical="center"/>
    </xf>
    <xf numFmtId="0" fontId="20" fillId="0" borderId="24" xfId="0" applyFont="1" applyBorder="1" applyProtection="1">
      <alignment vertical="center"/>
    </xf>
    <xf numFmtId="0" fontId="3" fillId="0" borderId="27"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8" xfId="0" applyFont="1" applyBorder="1" applyAlignment="1" applyProtection="1">
      <alignment horizontal="left" vertical="center"/>
    </xf>
    <xf numFmtId="0" fontId="20" fillId="0" borderId="10" xfId="0" applyFont="1" applyBorder="1" applyProtection="1">
      <alignment vertical="center"/>
    </xf>
    <xf numFmtId="0" fontId="3" fillId="0" borderId="20"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7" xfId="0" applyFont="1" applyBorder="1" applyAlignment="1" applyProtection="1">
      <alignment horizontal="left" vertical="top"/>
    </xf>
    <xf numFmtId="0" fontId="20" fillId="0" borderId="17" xfId="0" applyFont="1" applyBorder="1" applyProtection="1">
      <alignment vertical="center"/>
    </xf>
    <xf numFmtId="0" fontId="3" fillId="0" borderId="0" xfId="0" applyFont="1" applyAlignment="1" applyProtection="1">
      <alignment horizontal="left" vertical="top"/>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81" fontId="3" fillId="0" borderId="14" xfId="1" applyNumberFormat="1" applyFont="1" applyBorder="1" applyAlignment="1" applyProtection="1">
      <alignment horizontal="left" vertical="center"/>
    </xf>
    <xf numFmtId="181" fontId="3" fillId="0" borderId="8" xfId="1" applyNumberFormat="1" applyFont="1" applyBorder="1" applyAlignment="1" applyProtection="1">
      <alignment horizontal="left" vertical="center"/>
    </xf>
    <xf numFmtId="181" fontId="3" fillId="0" borderId="10" xfId="1" applyNumberFormat="1" applyFont="1" applyBorder="1" applyAlignment="1" applyProtection="1">
      <alignment horizontal="left" vertical="center"/>
    </xf>
    <xf numFmtId="38" fontId="13" fillId="0" borderId="14" xfId="1" applyNumberFormat="1" applyFont="1" applyBorder="1" applyAlignment="1" applyProtection="1">
      <alignment horizontal="right" vertical="center"/>
    </xf>
    <xf numFmtId="181" fontId="13" fillId="0" borderId="8" xfId="1" applyNumberFormat="1" applyFont="1" applyBorder="1" applyAlignment="1" applyProtection="1">
      <alignment horizontal="right" vertical="center"/>
    </xf>
    <xf numFmtId="181" fontId="13" fillId="0" borderId="10" xfId="1" applyNumberFormat="1" applyFont="1" applyBorder="1" applyAlignment="1" applyProtection="1">
      <alignment horizontal="right" vertical="center"/>
    </xf>
    <xf numFmtId="177" fontId="13" fillId="0" borderId="15" xfId="1" applyNumberFormat="1" applyFont="1" applyBorder="1" applyAlignment="1" applyProtection="1">
      <alignment horizontal="left" vertical="center"/>
    </xf>
    <xf numFmtId="177" fontId="3" fillId="0" borderId="11" xfId="1" applyNumberFormat="1" applyFont="1" applyBorder="1" applyAlignment="1" applyProtection="1">
      <alignment horizontal="left" vertical="center"/>
    </xf>
    <xf numFmtId="177" fontId="3" fillId="0" borderId="12" xfId="1" applyNumberFormat="1" applyFont="1" applyBorder="1" applyAlignment="1" applyProtection="1">
      <alignment horizontal="lef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0" fontId="19" fillId="0" borderId="0" xfId="0" applyFont="1" applyAlignment="1" applyProtection="1">
      <alignment horizontal="left" vertical="top" wrapText="1"/>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0" fontId="16" fillId="0" borderId="0" xfId="0" applyFont="1" applyAlignment="1" applyProtection="1">
      <alignment horizontal="left" vertical="center" wrapText="1"/>
    </xf>
    <xf numFmtId="0" fontId="3" fillId="0" borderId="29" xfId="0" applyFont="1" applyBorder="1" applyAlignment="1" applyProtection="1">
      <alignment horizontal="left" vertical="center"/>
    </xf>
    <xf numFmtId="49" fontId="3" fillId="0" borderId="30"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49" fontId="3" fillId="0" borderId="30" xfId="0" applyNumberFormat="1" applyFont="1" applyBorder="1" applyAlignment="1" applyProtection="1">
      <alignment horizontal="left" vertical="center" wrapText="1"/>
    </xf>
    <xf numFmtId="49" fontId="3" fillId="0" borderId="29" xfId="0" applyNumberFormat="1" applyFont="1" applyBorder="1" applyAlignment="1" applyProtection="1">
      <alignment horizontal="left" vertical="center" wrapText="1"/>
    </xf>
    <xf numFmtId="38" fontId="3" fillId="0" borderId="30" xfId="0" applyNumberFormat="1" applyFont="1" applyBorder="1" applyAlignment="1" applyProtection="1">
      <alignment horizontal="center" vertical="center" wrapText="1"/>
    </xf>
    <xf numFmtId="38" fontId="3" fillId="0" borderId="1" xfId="0" applyNumberFormat="1" applyFont="1" applyBorder="1" applyAlignment="1" applyProtection="1">
      <alignment horizontal="center" vertical="center" wrapText="1"/>
    </xf>
    <xf numFmtId="38" fontId="3" fillId="0" borderId="29" xfId="0" applyNumberFormat="1" applyFont="1" applyBorder="1" applyAlignment="1" applyProtection="1">
      <alignment horizontal="center" vertical="center" wrapText="1"/>
    </xf>
    <xf numFmtId="0" fontId="3" fillId="0" borderId="30" xfId="2" applyFont="1" applyBorder="1" applyAlignment="1" applyProtection="1">
      <alignment horizontal="left" vertical="center" wrapText="1"/>
    </xf>
    <xf numFmtId="0" fontId="3" fillId="0" borderId="1" xfId="2" applyFont="1" applyBorder="1" applyAlignment="1" applyProtection="1">
      <alignment horizontal="left" vertical="center" wrapText="1"/>
    </xf>
    <xf numFmtId="0" fontId="3" fillId="0" borderId="29" xfId="2" applyFont="1" applyBorder="1" applyAlignment="1" applyProtection="1">
      <alignment horizontal="left" vertical="center" wrapText="1"/>
    </xf>
    <xf numFmtId="0" fontId="3" fillId="0" borderId="1" xfId="2" applyFont="1" applyBorder="1" applyProtection="1">
      <alignment vertical="center"/>
    </xf>
    <xf numFmtId="0" fontId="3" fillId="0" borderId="2" xfId="2" applyFont="1" applyBorder="1" applyProtection="1">
      <alignment vertical="center"/>
    </xf>
    <xf numFmtId="49" fontId="3" fillId="0" borderId="25"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5" xfId="2" applyFont="1" applyBorder="1" applyProtection="1">
      <alignmen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9" xfId="2" applyFont="1" applyBorder="1" applyProtection="1">
      <alignment vertical="center"/>
    </xf>
    <xf numFmtId="49" fontId="3" fillId="0" borderId="15" xfId="0" applyNumberFormat="1" applyFont="1" applyBorder="1" applyAlignment="1" applyProtection="1">
      <alignment horizontal="center" vertical="center"/>
    </xf>
    <xf numFmtId="0" fontId="3" fillId="0" borderId="33" xfId="2" applyFont="1" applyBorder="1" applyProtection="1">
      <alignment vertical="center"/>
    </xf>
    <xf numFmtId="0" fontId="3" fillId="0" borderId="11" xfId="2" applyFont="1" applyBorder="1" applyProtection="1">
      <alignment vertical="center"/>
    </xf>
    <xf numFmtId="0" fontId="3" fillId="0" borderId="34" xfId="2" applyFont="1" applyBorder="1" applyProtection="1">
      <alignment vertical="center"/>
    </xf>
    <xf numFmtId="49" fontId="13" fillId="3" borderId="33" xfId="1" applyNumberFormat="1" applyFont="1" applyFill="1" applyBorder="1" applyAlignment="1" applyProtection="1">
      <alignment horizontal="left" vertical="center"/>
    </xf>
    <xf numFmtId="49" fontId="13" fillId="3" borderId="34" xfId="1" applyNumberFormat="1" applyFont="1" applyFill="1" applyBorder="1" applyAlignment="1" applyProtection="1">
      <alignment horizontal="left" vertical="center"/>
    </xf>
    <xf numFmtId="38" fontId="13" fillId="3" borderId="33" xfId="1" applyNumberFormat="1" applyFont="1" applyFill="1" applyBorder="1" applyAlignment="1" applyProtection="1">
      <alignment horizontal="right" vertical="center"/>
    </xf>
    <xf numFmtId="38" fontId="13" fillId="3" borderId="34" xfId="1" applyNumberFormat="1" applyFont="1" applyFill="1" applyBorder="1" applyAlignment="1" applyProtection="1">
      <alignment horizontal="right" vertical="center"/>
    </xf>
    <xf numFmtId="49" fontId="13" fillId="3" borderId="33" xfId="0" applyNumberFormat="1" applyFont="1" applyFill="1" applyBorder="1" applyAlignment="1" applyProtection="1">
      <alignment horizontal="left" vertical="center"/>
    </xf>
    <xf numFmtId="49" fontId="13" fillId="3" borderId="11" xfId="0" applyNumberFormat="1" applyFont="1" applyFill="1" applyBorder="1" applyAlignment="1" applyProtection="1">
      <alignment horizontal="left" vertical="center"/>
    </xf>
    <xf numFmtId="49" fontId="13" fillId="3" borderId="34" xfId="0" applyNumberFormat="1" applyFont="1" applyFill="1" applyBorder="1" applyAlignment="1" applyProtection="1">
      <alignment horizontal="left" vertical="center"/>
    </xf>
    <xf numFmtId="176" fontId="3" fillId="0" borderId="16" xfId="0" applyNumberFormat="1"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22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47"/>
  <sheetViews>
    <sheetView showGridLines="0" tabSelected="1" topLeftCell="B1" zoomScaleNormal="100" workbookViewId="0">
      <selection activeCell="B1" sqref="B1"/>
    </sheetView>
  </sheetViews>
  <sheetFormatPr defaultColWidth="9" defaultRowHeight="13.5" x14ac:dyDescent="0.15"/>
  <cols>
    <col min="1" max="1" width="10.375" style="84" hidden="1" customWidth="1"/>
    <col min="2" max="3" width="1.625" style="84" customWidth="1"/>
    <col min="4" max="5" width="5.625" style="84" customWidth="1"/>
    <col min="6" max="6" width="6.625" style="84" customWidth="1"/>
    <col min="7" max="7" width="6.125" style="84" customWidth="1"/>
    <col min="8" max="8" width="2.625" style="84" customWidth="1"/>
    <col min="9" max="9" width="1.625" style="84" customWidth="1"/>
    <col min="10" max="10" width="8.125" style="84" customWidth="1"/>
    <col min="11" max="13" width="5.625" style="84" customWidth="1"/>
    <col min="14" max="15" width="6.125" style="84" customWidth="1"/>
    <col min="16" max="16" width="8.625" style="84" customWidth="1"/>
    <col min="17" max="22" width="6.625" style="84" customWidth="1"/>
    <col min="23" max="23" width="1.625" style="84" customWidth="1"/>
    <col min="24" max="24" width="19.125" style="84" customWidth="1"/>
    <col min="25" max="25" width="3.625" style="84" customWidth="1"/>
    <col min="26" max="26" width="2.625" style="84" customWidth="1"/>
    <col min="27" max="27" width="3.625" style="84" customWidth="1"/>
    <col min="28" max="16384" width="9" style="84"/>
  </cols>
  <sheetData>
    <row r="1" spans="1:27" ht="30" customHeight="1" x14ac:dyDescent="0.15">
      <c r="A1" s="277" t="s">
        <v>190</v>
      </c>
      <c r="B1" s="82"/>
      <c r="C1" s="83" t="s">
        <v>213</v>
      </c>
      <c r="D1" s="83"/>
      <c r="Q1" s="85"/>
      <c r="R1" s="85"/>
      <c r="T1" s="86"/>
      <c r="U1" s="86"/>
      <c r="V1" s="86"/>
      <c r="W1" s="276" t="s">
        <v>215</v>
      </c>
      <c r="X1" s="87"/>
      <c r="Y1" s="87"/>
      <c r="Z1" s="87"/>
      <c r="AA1" s="85"/>
    </row>
    <row r="2" spans="1:27" ht="15" hidden="1" customHeight="1" x14ac:dyDescent="0.15">
      <c r="A2" s="277" t="s">
        <v>67</v>
      </c>
      <c r="B2" s="82"/>
      <c r="C2" s="88"/>
      <c r="D2" s="88"/>
      <c r="AA2" s="85"/>
    </row>
    <row r="3" spans="1:27" ht="30" customHeight="1" x14ac:dyDescent="0.15">
      <c r="A3" s="278" t="s">
        <v>216</v>
      </c>
      <c r="B3" s="89"/>
      <c r="C3" s="84" t="s">
        <v>162</v>
      </c>
      <c r="AA3" s="85"/>
    </row>
    <row r="4" spans="1:27" ht="5.25" customHeight="1" x14ac:dyDescent="0.15">
      <c r="A4" s="89"/>
      <c r="B4" s="89"/>
      <c r="C4" s="90"/>
      <c r="D4" s="91"/>
      <c r="E4" s="91"/>
      <c r="F4" s="91"/>
      <c r="G4" s="91"/>
      <c r="H4" s="91"/>
      <c r="I4" s="91"/>
      <c r="J4" s="91"/>
      <c r="K4" s="91"/>
      <c r="L4" s="91"/>
      <c r="M4" s="91"/>
      <c r="N4" s="91"/>
      <c r="O4" s="91"/>
      <c r="P4" s="91"/>
      <c r="Q4" s="91"/>
      <c r="R4" s="91"/>
      <c r="S4" s="91"/>
      <c r="T4" s="91"/>
      <c r="U4" s="91"/>
      <c r="V4" s="91"/>
      <c r="W4" s="91"/>
      <c r="X4" s="91"/>
      <c r="Y4" s="91"/>
      <c r="Z4" s="92"/>
    </row>
    <row r="5" spans="1:27" ht="15" customHeight="1" x14ac:dyDescent="0.15">
      <c r="A5" s="89"/>
      <c r="B5" s="93"/>
      <c r="C5" s="94" t="s">
        <v>210</v>
      </c>
      <c r="D5" s="95"/>
      <c r="E5" s="95"/>
      <c r="F5" s="95"/>
      <c r="G5" s="95"/>
      <c r="H5" s="95"/>
      <c r="I5" s="95"/>
      <c r="J5" s="95"/>
      <c r="K5" s="95"/>
      <c r="L5" s="95"/>
      <c r="M5" s="95"/>
      <c r="N5" s="95"/>
      <c r="O5" s="95"/>
      <c r="P5" s="95"/>
      <c r="Q5" s="95"/>
      <c r="R5" s="95"/>
      <c r="S5" s="95"/>
      <c r="T5" s="95"/>
      <c r="U5" s="95"/>
      <c r="V5" s="95"/>
      <c r="W5" s="95"/>
      <c r="X5" s="95"/>
      <c r="Y5" s="95"/>
      <c r="Z5" s="96"/>
    </row>
    <row r="6" spans="1:27" ht="15" customHeight="1" x14ac:dyDescent="0.15">
      <c r="A6" s="89"/>
      <c r="B6" s="89"/>
      <c r="C6" s="94" t="s">
        <v>13</v>
      </c>
      <c r="D6" s="95"/>
      <c r="E6" s="95"/>
      <c r="F6" s="95"/>
      <c r="G6" s="95"/>
      <c r="H6" s="95"/>
      <c r="I6" s="95"/>
      <c r="J6" s="95"/>
      <c r="K6" s="95"/>
      <c r="L6" s="95"/>
      <c r="M6" s="95"/>
      <c r="N6" s="95"/>
      <c r="O6" s="95"/>
      <c r="P6" s="95"/>
      <c r="Q6" s="95"/>
      <c r="R6" s="95"/>
      <c r="S6" s="95"/>
      <c r="T6" s="95"/>
      <c r="U6" s="95"/>
      <c r="V6" s="95"/>
      <c r="W6" s="95"/>
      <c r="X6" s="95"/>
      <c r="Y6" s="95"/>
      <c r="Z6" s="96"/>
    </row>
    <row r="7" spans="1:27" ht="15" customHeight="1" x14ac:dyDescent="0.15">
      <c r="A7" s="89"/>
      <c r="B7" s="89"/>
      <c r="C7" s="94" t="s">
        <v>14</v>
      </c>
      <c r="D7" s="95"/>
      <c r="E7" s="95"/>
      <c r="F7" s="95"/>
      <c r="G7" s="95"/>
      <c r="H7" s="95"/>
      <c r="I7" s="95"/>
      <c r="J7" s="95"/>
      <c r="K7" s="95"/>
      <c r="L7" s="95"/>
      <c r="M7" s="95"/>
      <c r="N7" s="95"/>
      <c r="O7" s="95"/>
      <c r="P7" s="95"/>
      <c r="Q7" s="95"/>
      <c r="R7" s="95"/>
      <c r="S7" s="95"/>
      <c r="T7" s="95"/>
      <c r="U7" s="95"/>
      <c r="V7" s="95"/>
      <c r="W7" s="95"/>
      <c r="X7" s="95"/>
      <c r="Y7" s="95"/>
      <c r="Z7" s="96"/>
    </row>
    <row r="8" spans="1:27" ht="15" hidden="1" customHeight="1" x14ac:dyDescent="0.15">
      <c r="A8" s="89"/>
      <c r="B8" s="89"/>
      <c r="C8" s="94"/>
      <c r="D8" s="95"/>
      <c r="E8" s="95"/>
      <c r="F8" s="95"/>
      <c r="G8" s="95"/>
      <c r="H8" s="95"/>
      <c r="I8" s="95"/>
      <c r="J8" s="95"/>
      <c r="K8" s="95"/>
      <c r="L8" s="95"/>
      <c r="M8" s="95"/>
      <c r="N8" s="95"/>
      <c r="O8" s="95"/>
      <c r="P8" s="95"/>
      <c r="Q8" s="95"/>
      <c r="R8" s="95"/>
      <c r="S8" s="95"/>
      <c r="T8" s="95"/>
      <c r="U8" s="95"/>
      <c r="V8" s="95"/>
      <c r="W8" s="95"/>
      <c r="X8" s="95"/>
      <c r="Y8" s="95"/>
      <c r="Z8" s="96"/>
    </row>
    <row r="9" spans="1:27" ht="5.25" customHeight="1" x14ac:dyDescent="0.15">
      <c r="A9" s="89"/>
      <c r="B9" s="89"/>
      <c r="C9" s="97"/>
      <c r="D9" s="98"/>
      <c r="E9" s="98"/>
      <c r="F9" s="98"/>
      <c r="G9" s="98"/>
      <c r="H9" s="98"/>
      <c r="I9" s="98"/>
      <c r="J9" s="98"/>
      <c r="K9" s="98"/>
      <c r="L9" s="98"/>
      <c r="M9" s="98"/>
      <c r="N9" s="98"/>
      <c r="O9" s="98"/>
      <c r="P9" s="98"/>
      <c r="Q9" s="98"/>
      <c r="R9" s="98"/>
      <c r="S9" s="98"/>
      <c r="T9" s="98"/>
      <c r="U9" s="98"/>
      <c r="V9" s="98"/>
      <c r="W9" s="98"/>
      <c r="X9" s="98"/>
      <c r="Y9" s="98"/>
      <c r="Z9" s="99"/>
    </row>
    <row r="10" spans="1:27" ht="30" customHeight="1" x14ac:dyDescent="0.15">
      <c r="A10" s="89"/>
      <c r="B10" s="89"/>
    </row>
    <row r="11" spans="1:27" ht="15" hidden="1" customHeight="1" x14ac:dyDescent="0.15">
      <c r="A11" s="89"/>
      <c r="B11" s="89"/>
    </row>
    <row r="12" spans="1:27" ht="15" hidden="1" customHeight="1" x14ac:dyDescent="0.15">
      <c r="A12" s="89"/>
      <c r="B12" s="89"/>
    </row>
    <row r="13" spans="1:27" ht="20.100000000000001" customHeight="1" x14ac:dyDescent="0.15">
      <c r="A13" s="89"/>
      <c r="B13" s="89"/>
      <c r="C13" s="100" t="s">
        <v>170</v>
      </c>
      <c r="D13" s="101"/>
      <c r="E13" s="101"/>
      <c r="F13" s="101"/>
      <c r="G13" s="101"/>
      <c r="H13" s="102"/>
    </row>
    <row r="14" spans="1:27" ht="15" customHeight="1" x14ac:dyDescent="0.15">
      <c r="A14" s="89"/>
      <c r="B14" s="89"/>
      <c r="C14" s="103"/>
      <c r="D14" s="104"/>
      <c r="E14" s="104"/>
      <c r="F14" s="104"/>
      <c r="G14" s="104"/>
      <c r="H14" s="104"/>
      <c r="I14" s="105"/>
      <c r="J14" s="105"/>
      <c r="K14" s="105"/>
      <c r="L14" s="105"/>
      <c r="M14" s="105"/>
      <c r="N14" s="105"/>
      <c r="O14" s="105"/>
      <c r="P14" s="105"/>
      <c r="Q14" s="105"/>
      <c r="R14" s="105"/>
      <c r="S14" s="105"/>
      <c r="T14" s="105"/>
      <c r="U14" s="105"/>
      <c r="V14" s="105"/>
      <c r="W14" s="105"/>
      <c r="X14" s="105"/>
      <c r="Y14" s="105"/>
      <c r="Z14" s="106"/>
    </row>
    <row r="15" spans="1:27" ht="15.75" hidden="1" customHeight="1" x14ac:dyDescent="0.15">
      <c r="A15" s="89"/>
      <c r="B15" s="89"/>
      <c r="C15" s="107"/>
      <c r="D15" s="108"/>
      <c r="E15" s="109"/>
      <c r="F15" s="109"/>
      <c r="G15" s="109"/>
      <c r="H15" s="109"/>
      <c r="I15" s="110"/>
      <c r="J15" s="111"/>
      <c r="K15" s="111"/>
      <c r="L15" s="111"/>
      <c r="M15" s="111"/>
      <c r="N15" s="111"/>
      <c r="O15" s="111"/>
      <c r="P15" s="111"/>
      <c r="Q15" s="111"/>
      <c r="R15" s="111"/>
      <c r="S15" s="111"/>
      <c r="T15" s="111"/>
      <c r="U15" s="111"/>
      <c r="V15" s="111"/>
      <c r="W15" s="111"/>
      <c r="X15" s="111"/>
      <c r="Y15" s="111"/>
      <c r="Z15" s="112"/>
    </row>
    <row r="16" spans="1:27" ht="15.75" hidden="1" customHeight="1" x14ac:dyDescent="0.15">
      <c r="A16" s="89"/>
      <c r="B16" s="89"/>
      <c r="C16" s="107"/>
      <c r="D16" s="108"/>
      <c r="E16" s="113"/>
      <c r="F16" s="113"/>
      <c r="G16" s="113"/>
      <c r="H16" s="113"/>
      <c r="I16" s="110"/>
      <c r="J16" s="114"/>
      <c r="K16" s="114"/>
      <c r="L16" s="114"/>
      <c r="M16" s="114"/>
      <c r="N16" s="114"/>
      <c r="O16" s="114"/>
      <c r="P16" s="114"/>
      <c r="Q16" s="114"/>
      <c r="R16" s="114"/>
      <c r="S16" s="114"/>
      <c r="T16" s="114"/>
      <c r="U16" s="114"/>
      <c r="V16" s="114"/>
      <c r="W16" s="114"/>
      <c r="X16" s="114"/>
      <c r="Y16" s="114"/>
      <c r="Z16" s="112"/>
    </row>
    <row r="17" spans="1:26" ht="15.75" hidden="1" customHeight="1" x14ac:dyDescent="0.15">
      <c r="A17" s="89"/>
      <c r="B17" s="89"/>
      <c r="C17" s="107"/>
      <c r="D17" s="108"/>
      <c r="E17" s="113"/>
      <c r="F17" s="113"/>
      <c r="G17" s="113"/>
      <c r="H17" s="113"/>
      <c r="I17" s="110"/>
      <c r="J17" s="114"/>
      <c r="K17" s="114"/>
      <c r="L17" s="114"/>
      <c r="M17" s="114"/>
      <c r="N17" s="114"/>
      <c r="O17" s="114"/>
      <c r="P17" s="114"/>
      <c r="Q17" s="114"/>
      <c r="R17" s="114"/>
      <c r="S17" s="114"/>
      <c r="T17" s="114"/>
      <c r="U17" s="114"/>
      <c r="V17" s="114"/>
      <c r="W17" s="114"/>
      <c r="X17" s="114"/>
      <c r="Y17" s="114"/>
      <c r="Z17" s="112"/>
    </row>
    <row r="18" spans="1:26" ht="15.75" hidden="1" customHeight="1" x14ac:dyDescent="0.15">
      <c r="A18" s="89"/>
      <c r="B18" s="89"/>
      <c r="C18" s="107"/>
      <c r="D18" s="108"/>
      <c r="E18" s="113"/>
      <c r="F18" s="113"/>
      <c r="G18" s="113"/>
      <c r="H18" s="113"/>
      <c r="I18" s="110"/>
      <c r="J18" s="114"/>
      <c r="K18" s="114"/>
      <c r="L18" s="114"/>
      <c r="M18" s="114"/>
      <c r="N18" s="114"/>
      <c r="O18" s="114"/>
      <c r="P18" s="114"/>
      <c r="Q18" s="114"/>
      <c r="R18" s="114"/>
      <c r="S18" s="114"/>
      <c r="T18" s="114"/>
      <c r="U18" s="114"/>
      <c r="V18" s="114"/>
      <c r="W18" s="114"/>
      <c r="X18" s="114"/>
      <c r="Y18" s="114"/>
      <c r="Z18" s="112"/>
    </row>
    <row r="19" spans="1:26" ht="15.75" hidden="1" customHeight="1" x14ac:dyDescent="0.15">
      <c r="A19" s="89"/>
      <c r="B19" s="89"/>
      <c r="C19" s="107"/>
      <c r="D19" s="108"/>
      <c r="E19" s="113"/>
      <c r="F19" s="113"/>
      <c r="G19" s="113"/>
      <c r="H19" s="113"/>
      <c r="I19" s="110"/>
      <c r="J19" s="114"/>
      <c r="K19" s="114"/>
      <c r="L19" s="114"/>
      <c r="M19" s="114"/>
      <c r="N19" s="114"/>
      <c r="O19" s="114"/>
      <c r="P19" s="114"/>
      <c r="Q19" s="114"/>
      <c r="R19" s="114"/>
      <c r="S19" s="114"/>
      <c r="T19" s="114"/>
      <c r="U19" s="114"/>
      <c r="V19" s="114"/>
      <c r="W19" s="114"/>
      <c r="X19" s="114"/>
      <c r="Y19" s="114"/>
      <c r="Z19" s="112"/>
    </row>
    <row r="20" spans="1:26" ht="20.100000000000001" customHeight="1" x14ac:dyDescent="0.15">
      <c r="A20" s="89">
        <f>IFERROR(IF(TRIM($I20)="",1001,0),3)</f>
        <v>1001</v>
      </c>
      <c r="B20" s="89"/>
      <c r="C20" s="107"/>
      <c r="D20" s="108">
        <v>1</v>
      </c>
      <c r="E20" s="84" t="s">
        <v>0</v>
      </c>
      <c r="I20" s="36"/>
      <c r="J20" s="37"/>
      <c r="K20" s="37"/>
      <c r="L20" s="37"/>
      <c r="M20" s="37"/>
      <c r="N20" s="113"/>
      <c r="O20" s="113"/>
      <c r="P20" s="113"/>
      <c r="Q20" s="113"/>
      <c r="R20" s="113"/>
      <c r="S20" s="113"/>
      <c r="T20" s="113"/>
      <c r="U20" s="113"/>
      <c r="V20" s="113"/>
      <c r="W20" s="113"/>
      <c r="X20" s="113"/>
      <c r="Y20" s="113"/>
      <c r="Z20" s="112"/>
    </row>
    <row r="21" spans="1:26" ht="20.100000000000001" customHeight="1" x14ac:dyDescent="0.15">
      <c r="A21" s="89"/>
      <c r="B21" s="89"/>
      <c r="C21" s="107"/>
      <c r="D21" s="108"/>
      <c r="E21" s="113"/>
      <c r="F21" s="113"/>
      <c r="G21" s="113"/>
      <c r="H21" s="113"/>
      <c r="I21" s="110"/>
      <c r="J21" s="115" t="s">
        <v>205</v>
      </c>
      <c r="K21" s="114"/>
      <c r="L21" s="114"/>
      <c r="M21" s="114"/>
      <c r="N21" s="114"/>
      <c r="O21" s="114"/>
      <c r="P21" s="114"/>
      <c r="Q21" s="114"/>
      <c r="R21" s="114"/>
      <c r="S21" s="114"/>
      <c r="T21" s="114"/>
      <c r="U21" s="114"/>
      <c r="V21" s="114"/>
      <c r="W21" s="114"/>
      <c r="X21" s="114"/>
      <c r="Y21" s="114"/>
      <c r="Z21" s="112"/>
    </row>
    <row r="22" spans="1:26" ht="20.100000000000001" customHeight="1" x14ac:dyDescent="0.15">
      <c r="A22" s="89">
        <f>IFERROR(IF(AND(TRIM($I22)&lt;&gt;"", OR(ISERROR(FIND("@"&amp;LEFT($I22,3)&amp;"@", 都道府県3))=FALSE, ISERROR(FIND("@"&amp;LEFT($I22,4)&amp;"@",都道府県4))=FALSE))=FALSE,1001,0),3)</f>
        <v>1001</v>
      </c>
      <c r="B22" s="89"/>
      <c r="C22" s="107"/>
      <c r="D22" s="108">
        <v>2</v>
      </c>
      <c r="E22" s="84" t="s">
        <v>127</v>
      </c>
      <c r="I22" s="10"/>
      <c r="J22" s="10"/>
      <c r="K22" s="10"/>
      <c r="L22" s="10"/>
      <c r="M22" s="10"/>
      <c r="N22" s="10"/>
      <c r="O22" s="10"/>
      <c r="P22" s="10"/>
      <c r="Q22" s="11"/>
      <c r="R22" s="10"/>
      <c r="S22" s="10"/>
      <c r="T22" s="10"/>
      <c r="U22" s="10"/>
      <c r="V22" s="10"/>
      <c r="W22" s="10"/>
      <c r="X22" s="10"/>
      <c r="Y22" s="10"/>
      <c r="Z22" s="112"/>
    </row>
    <row r="23" spans="1:26" ht="20.100000000000001" customHeight="1" x14ac:dyDescent="0.15">
      <c r="A23" s="89"/>
      <c r="B23" s="89"/>
      <c r="C23" s="107"/>
      <c r="D23" s="108"/>
      <c r="E23" s="113"/>
      <c r="F23" s="113"/>
      <c r="G23" s="113"/>
      <c r="H23" s="113"/>
      <c r="I23" s="110"/>
      <c r="J23" s="115" t="s">
        <v>9</v>
      </c>
      <c r="K23" s="114"/>
      <c r="L23" s="114"/>
      <c r="M23" s="114"/>
      <c r="N23" s="114"/>
      <c r="O23" s="114"/>
      <c r="P23" s="114"/>
      <c r="Q23" s="114"/>
      <c r="R23" s="114"/>
      <c r="S23" s="114"/>
      <c r="T23" s="114"/>
      <c r="U23" s="114"/>
      <c r="V23" s="114"/>
      <c r="W23" s="114"/>
      <c r="X23" s="114"/>
      <c r="Y23" s="114"/>
      <c r="Z23" s="112"/>
    </row>
    <row r="24" spans="1:26" ht="20.100000000000001" customHeight="1" x14ac:dyDescent="0.15">
      <c r="A24" s="89">
        <f>IFERROR(IF(TRIM($I24)="",1001,0),3)</f>
        <v>1001</v>
      </c>
      <c r="B24" s="89"/>
      <c r="C24" s="107"/>
      <c r="D24" s="108">
        <v>3</v>
      </c>
      <c r="E24" s="84" t="s">
        <v>171</v>
      </c>
      <c r="I24" s="3"/>
      <c r="J24" s="3"/>
      <c r="K24" s="3"/>
      <c r="L24" s="3"/>
      <c r="M24" s="3"/>
      <c r="N24" s="3"/>
      <c r="O24" s="3"/>
      <c r="P24" s="3"/>
      <c r="Q24" s="12"/>
      <c r="R24" s="3"/>
      <c r="S24" s="3"/>
      <c r="T24" s="3"/>
      <c r="U24" s="3"/>
      <c r="V24" s="3"/>
      <c r="W24" s="3"/>
      <c r="X24" s="3"/>
      <c r="Y24" s="3"/>
      <c r="Z24" s="112"/>
    </row>
    <row r="25" spans="1:26" ht="20.100000000000001" customHeight="1" x14ac:dyDescent="0.15">
      <c r="A25" s="89"/>
      <c r="B25" s="89"/>
      <c r="C25" s="116"/>
      <c r="D25" s="113"/>
      <c r="E25" s="113"/>
      <c r="F25" s="113"/>
      <c r="G25" s="113"/>
      <c r="H25" s="113"/>
      <c r="I25" s="110"/>
      <c r="J25" s="115" t="s">
        <v>193</v>
      </c>
      <c r="K25" s="114"/>
      <c r="L25" s="114"/>
      <c r="M25" s="114"/>
      <c r="N25" s="114"/>
      <c r="O25" s="114"/>
      <c r="P25" s="114"/>
      <c r="Q25" s="114"/>
      <c r="R25" s="114"/>
      <c r="S25" s="114"/>
      <c r="T25" s="114"/>
      <c r="U25" s="114"/>
      <c r="V25" s="114"/>
      <c r="W25" s="114"/>
      <c r="X25" s="114"/>
      <c r="Y25" s="114"/>
      <c r="Z25" s="112"/>
    </row>
    <row r="26" spans="1:26" ht="20.100000000000001" customHeight="1" x14ac:dyDescent="0.15">
      <c r="A26" s="89">
        <f>IFERROR(IF(TRIM($I26)="",1001,0),3)</f>
        <v>1001</v>
      </c>
      <c r="B26" s="89"/>
      <c r="C26" s="107"/>
      <c r="D26" s="108">
        <v>4</v>
      </c>
      <c r="E26" s="84" t="s">
        <v>1</v>
      </c>
      <c r="I26" s="3"/>
      <c r="J26" s="3"/>
      <c r="K26" s="3"/>
      <c r="L26" s="3"/>
      <c r="M26" s="3"/>
      <c r="N26" s="3"/>
      <c r="O26" s="3"/>
      <c r="P26" s="3"/>
      <c r="Q26" s="12"/>
      <c r="R26" s="3"/>
      <c r="S26" s="3"/>
      <c r="T26" s="3"/>
      <c r="U26" s="3"/>
      <c r="V26" s="3"/>
      <c r="W26" s="3"/>
      <c r="X26" s="3"/>
      <c r="Y26" s="3"/>
      <c r="Z26" s="112"/>
    </row>
    <row r="27" spans="1:26" ht="20.100000000000001" customHeight="1" x14ac:dyDescent="0.15">
      <c r="A27" s="89"/>
      <c r="B27" s="89"/>
      <c r="C27" s="116"/>
      <c r="D27" s="113"/>
      <c r="E27" s="113"/>
      <c r="F27" s="113"/>
      <c r="G27" s="113"/>
      <c r="H27" s="113"/>
      <c r="I27" s="110"/>
      <c r="J27" s="115" t="s">
        <v>194</v>
      </c>
      <c r="K27" s="114"/>
      <c r="L27" s="114"/>
      <c r="M27" s="114"/>
      <c r="N27" s="114"/>
      <c r="O27" s="114"/>
      <c r="P27" s="114"/>
      <c r="Q27" s="117"/>
      <c r="R27" s="114"/>
      <c r="S27" s="114"/>
      <c r="T27" s="114"/>
      <c r="U27" s="114"/>
      <c r="V27" s="114"/>
      <c r="W27" s="114"/>
      <c r="X27" s="114"/>
      <c r="Y27" s="114"/>
      <c r="Z27" s="118"/>
    </row>
    <row r="28" spans="1:26" ht="20.100000000000001" customHeight="1" x14ac:dyDescent="0.15">
      <c r="A28" s="89">
        <f>IFERROR(IF(TRIM($I28)="",1001,0),3)</f>
        <v>1001</v>
      </c>
      <c r="B28" s="89"/>
      <c r="C28" s="107"/>
      <c r="D28" s="108">
        <v>5</v>
      </c>
      <c r="E28" s="84" t="s">
        <v>10</v>
      </c>
      <c r="I28" s="3"/>
      <c r="J28" s="3"/>
      <c r="K28" s="3"/>
      <c r="L28" s="3"/>
      <c r="M28" s="3"/>
      <c r="N28" s="3"/>
      <c r="O28" s="3"/>
      <c r="P28" s="3"/>
      <c r="Q28" s="3"/>
      <c r="R28" s="3"/>
      <c r="S28" s="3"/>
      <c r="T28" s="3"/>
      <c r="U28" s="3"/>
      <c r="V28" s="3"/>
      <c r="W28" s="3"/>
      <c r="X28" s="3"/>
      <c r="Y28" s="3"/>
      <c r="Z28" s="112"/>
    </row>
    <row r="29" spans="1:26" ht="20.100000000000001" customHeight="1" x14ac:dyDescent="0.15">
      <c r="A29" s="89"/>
      <c r="B29" s="89"/>
      <c r="C29" s="116"/>
      <c r="D29" s="113"/>
      <c r="E29" s="113"/>
      <c r="F29" s="113"/>
      <c r="G29" s="113"/>
      <c r="H29" s="113"/>
      <c r="I29" s="110"/>
      <c r="J29" s="115" t="s">
        <v>185</v>
      </c>
      <c r="K29" s="114"/>
      <c r="L29" s="114"/>
      <c r="M29" s="114"/>
      <c r="N29" s="114"/>
      <c r="O29" s="114"/>
      <c r="P29" s="114"/>
      <c r="Q29" s="114"/>
      <c r="R29" s="114"/>
      <c r="S29" s="114"/>
      <c r="T29" s="114"/>
      <c r="U29" s="114"/>
      <c r="V29" s="114"/>
      <c r="W29" s="114"/>
      <c r="X29" s="114"/>
      <c r="Y29" s="114"/>
      <c r="Z29" s="118"/>
    </row>
    <row r="30" spans="1:26" ht="20.100000000000001" customHeight="1" x14ac:dyDescent="0.15">
      <c r="A30" s="89">
        <f>IFERROR(IF(OR(TRIM($I30)="", NOT(OR(IFERROR(SEARCH(" ",$I30),0)&gt;0, IFERROR(SEARCH("　",$I30),0)&gt;0))),1001,0),3)</f>
        <v>1001</v>
      </c>
      <c r="B30" s="89"/>
      <c r="C30" s="107"/>
      <c r="D30" s="108">
        <v>6</v>
      </c>
      <c r="E30" s="84" t="s">
        <v>172</v>
      </c>
      <c r="I30" s="3"/>
      <c r="J30" s="3"/>
      <c r="K30" s="3"/>
      <c r="L30" s="3"/>
      <c r="M30" s="3"/>
      <c r="N30" s="3"/>
      <c r="O30" s="3"/>
      <c r="P30" s="3"/>
      <c r="Q30" s="3"/>
      <c r="R30" s="3"/>
      <c r="S30" s="3"/>
      <c r="T30" s="3"/>
      <c r="U30" s="3"/>
      <c r="V30" s="3"/>
      <c r="W30" s="3"/>
      <c r="X30" s="3"/>
      <c r="Y30" s="3"/>
      <c r="Z30" s="112"/>
    </row>
    <row r="31" spans="1:26" ht="20.100000000000001" customHeight="1" x14ac:dyDescent="0.15">
      <c r="A31" s="89"/>
      <c r="B31" s="89"/>
      <c r="C31" s="116"/>
      <c r="D31" s="113"/>
      <c r="E31" s="113"/>
      <c r="F31" s="113"/>
      <c r="G31" s="113"/>
      <c r="H31" s="113"/>
      <c r="I31" s="119"/>
      <c r="J31" s="115" t="s">
        <v>167</v>
      </c>
      <c r="K31" s="115"/>
      <c r="L31" s="115"/>
      <c r="M31" s="115"/>
      <c r="N31" s="115"/>
      <c r="O31" s="115"/>
      <c r="P31" s="115"/>
      <c r="Q31" s="115"/>
      <c r="R31" s="115"/>
      <c r="S31" s="115"/>
      <c r="T31" s="115"/>
      <c r="U31" s="115"/>
      <c r="V31" s="115"/>
      <c r="W31" s="115"/>
      <c r="X31" s="115"/>
      <c r="Y31" s="115"/>
      <c r="Z31" s="118"/>
    </row>
    <row r="32" spans="1:26" ht="20.100000000000001" customHeight="1" x14ac:dyDescent="0.15">
      <c r="A32" s="89">
        <f>IFERROR(IF(OR(TRIM($I32)="", NOT(OR(IFERROR(SEARCH(" ",$I32),0)&gt;0, IFERROR(SEARCH("　",$I32),0)&gt;0))),1001,0),3)</f>
        <v>1001</v>
      </c>
      <c r="B32" s="89"/>
      <c r="C32" s="107"/>
      <c r="D32" s="108">
        <v>7</v>
      </c>
      <c r="E32" s="84" t="s">
        <v>2</v>
      </c>
      <c r="I32" s="3"/>
      <c r="J32" s="3"/>
      <c r="K32" s="3"/>
      <c r="L32" s="3"/>
      <c r="M32" s="3"/>
      <c r="N32" s="3"/>
      <c r="O32" s="3"/>
      <c r="P32" s="3"/>
      <c r="Q32" s="3"/>
      <c r="R32" s="3"/>
      <c r="S32" s="3"/>
      <c r="T32" s="3"/>
      <c r="U32" s="3"/>
      <c r="V32" s="3"/>
      <c r="W32" s="3"/>
      <c r="X32" s="3"/>
      <c r="Y32" s="3"/>
      <c r="Z32" s="112"/>
    </row>
    <row r="33" spans="1:27" ht="20.100000000000001" customHeight="1" x14ac:dyDescent="0.15">
      <c r="A33" s="89"/>
      <c r="B33" s="89"/>
      <c r="C33" s="116"/>
      <c r="D33" s="113"/>
      <c r="E33" s="113"/>
      <c r="F33" s="113"/>
      <c r="G33" s="113"/>
      <c r="H33" s="113"/>
      <c r="I33" s="119"/>
      <c r="J33" s="115" t="s">
        <v>5</v>
      </c>
      <c r="K33" s="115"/>
      <c r="L33" s="115"/>
      <c r="M33" s="115"/>
      <c r="N33" s="115"/>
      <c r="O33" s="115"/>
      <c r="P33" s="115"/>
      <c r="Q33" s="115"/>
      <c r="R33" s="115"/>
      <c r="S33" s="115"/>
      <c r="T33" s="115"/>
      <c r="U33" s="115"/>
      <c r="V33" s="115"/>
      <c r="W33" s="115"/>
      <c r="X33" s="115"/>
      <c r="Y33" s="115"/>
      <c r="Z33" s="112"/>
    </row>
    <row r="34" spans="1:27" ht="20.100000000000001" customHeight="1" x14ac:dyDescent="0.15">
      <c r="A34" s="89">
        <f>IFERROR(IF(NOT(AND(TRIM($I34)&lt;&gt;"",ISNUMBER(VALUE(SUBSTITUTE($I34,"-",""))), IFERROR(SEARCH("-",$I34),0)&gt;0)),1001,0),3)</f>
        <v>1001</v>
      </c>
      <c r="B34" s="89"/>
      <c r="C34" s="107"/>
      <c r="D34" s="108">
        <v>8</v>
      </c>
      <c r="E34" s="84" t="s">
        <v>3</v>
      </c>
      <c r="I34" s="3"/>
      <c r="J34" s="3"/>
      <c r="K34" s="3"/>
      <c r="L34" s="3"/>
      <c r="M34" s="3"/>
      <c r="O34" s="120" t="s">
        <v>120</v>
      </c>
      <c r="P34" s="1"/>
      <c r="Q34" s="84" t="s">
        <v>121</v>
      </c>
      <c r="Y34" s="114"/>
      <c r="Z34" s="112"/>
    </row>
    <row r="35" spans="1:27" ht="20.100000000000001" customHeight="1" x14ac:dyDescent="0.15">
      <c r="A35" s="89"/>
      <c r="B35" s="89"/>
      <c r="C35" s="116"/>
      <c r="D35" s="113"/>
      <c r="E35" s="113"/>
      <c r="F35" s="113"/>
      <c r="G35" s="113"/>
      <c r="H35" s="113"/>
      <c r="I35" s="110"/>
      <c r="J35" s="115" t="s">
        <v>168</v>
      </c>
      <c r="K35" s="114"/>
      <c r="L35" s="114"/>
      <c r="M35" s="114"/>
      <c r="N35" s="114"/>
      <c r="O35" s="114"/>
      <c r="P35" s="114"/>
      <c r="Q35" s="114"/>
      <c r="R35" s="114"/>
      <c r="S35" s="114"/>
      <c r="T35" s="114"/>
      <c r="U35" s="114"/>
      <c r="V35" s="114"/>
      <c r="W35" s="114"/>
      <c r="X35" s="114"/>
      <c r="Y35" s="114"/>
      <c r="Z35" s="112"/>
    </row>
    <row r="36" spans="1:27" ht="20.100000000000001" customHeight="1" x14ac:dyDescent="0.15">
      <c r="A36" s="89">
        <f>IFERROR(IF(AND(TRIM($I36)&lt;&gt;"", NOT(AND(ISNUMBER(VALUE(SUBSTITUTE($I36,"-",""))), IFERROR(SEARCH("-",$I36),0)&gt;0))),1001,0),3)</f>
        <v>0</v>
      </c>
      <c r="B36" s="89"/>
      <c r="C36" s="107"/>
      <c r="D36" s="108">
        <v>9</v>
      </c>
      <c r="E36" s="84" t="s">
        <v>4</v>
      </c>
      <c r="I36" s="3"/>
      <c r="J36" s="3"/>
      <c r="K36" s="3"/>
      <c r="L36" s="3"/>
      <c r="M36" s="3"/>
      <c r="N36" s="114"/>
      <c r="O36" s="114"/>
      <c r="P36" s="114"/>
      <c r="Q36" s="114"/>
      <c r="R36" s="114"/>
      <c r="S36" s="114"/>
      <c r="T36" s="114"/>
      <c r="U36" s="114"/>
      <c r="V36" s="114"/>
      <c r="W36" s="114"/>
      <c r="X36" s="114"/>
      <c r="Y36" s="114"/>
      <c r="Z36" s="112"/>
    </row>
    <row r="37" spans="1:27" ht="20.100000000000001" customHeight="1" x14ac:dyDescent="0.15">
      <c r="A37" s="89"/>
      <c r="B37" s="89"/>
      <c r="C37" s="116"/>
      <c r="D37" s="113"/>
      <c r="E37" s="113"/>
      <c r="F37" s="113"/>
      <c r="G37" s="113"/>
      <c r="H37" s="113"/>
      <c r="I37" s="110"/>
      <c r="J37" s="115" t="s">
        <v>168</v>
      </c>
      <c r="K37" s="114"/>
      <c r="L37" s="114"/>
      <c r="M37" s="114"/>
      <c r="N37" s="114"/>
      <c r="O37" s="114"/>
      <c r="P37" s="114"/>
      <c r="Q37" s="114"/>
      <c r="R37" s="114"/>
      <c r="S37" s="114"/>
      <c r="T37" s="114"/>
      <c r="U37" s="114"/>
      <c r="V37" s="114"/>
      <c r="W37" s="114"/>
      <c r="X37" s="114"/>
      <c r="Y37" s="114"/>
      <c r="Z37" s="112"/>
    </row>
    <row r="38" spans="1:27" ht="20.100000000000001" customHeight="1" x14ac:dyDescent="0.15">
      <c r="A38" s="89">
        <f>IFERROR(IF(AND(TRIM($I38)&lt;&gt;"", NOT(IFERROR(SEARCH("@",$I38),0)&gt;0)),1001,0),3)</f>
        <v>0</v>
      </c>
      <c r="B38" s="89"/>
      <c r="C38" s="116"/>
      <c r="D38" s="108">
        <v>10</v>
      </c>
      <c r="E38" s="84" t="s">
        <v>128</v>
      </c>
      <c r="I38" s="3"/>
      <c r="J38" s="3"/>
      <c r="K38" s="3"/>
      <c r="L38" s="3"/>
      <c r="M38" s="3"/>
      <c r="N38" s="3"/>
      <c r="O38" s="3"/>
      <c r="P38" s="3"/>
      <c r="Q38" s="13"/>
      <c r="R38" s="3"/>
      <c r="S38" s="3"/>
      <c r="T38" s="3"/>
      <c r="U38" s="3"/>
      <c r="V38" s="3"/>
      <c r="W38" s="3"/>
      <c r="X38" s="3"/>
      <c r="Y38" s="3"/>
      <c r="Z38" s="112"/>
    </row>
    <row r="39" spans="1:27" ht="20.100000000000001" customHeight="1" x14ac:dyDescent="0.15">
      <c r="A39" s="89"/>
      <c r="B39" s="89"/>
      <c r="C39" s="116"/>
      <c r="D39" s="108"/>
      <c r="I39" s="110"/>
      <c r="J39" s="121" t="s">
        <v>203</v>
      </c>
      <c r="K39" s="122"/>
      <c r="L39" s="115"/>
      <c r="M39" s="115"/>
      <c r="N39" s="115"/>
      <c r="O39" s="115"/>
      <c r="P39" s="115"/>
      <c r="Q39" s="123"/>
      <c r="R39" s="115"/>
      <c r="S39" s="115"/>
      <c r="T39" s="115"/>
      <c r="U39" s="115"/>
      <c r="V39" s="115"/>
      <c r="W39" s="115"/>
      <c r="X39" s="115"/>
      <c r="Y39" s="115"/>
      <c r="Z39" s="113"/>
      <c r="AA39" s="124"/>
    </row>
    <row r="40" spans="1:27" ht="20.100000000000001" customHeight="1" x14ac:dyDescent="0.15">
      <c r="A40" s="89">
        <f>IFERROR(IF(AND($I40&lt;&gt;"一致する", $I40&lt;&gt;"一致しない"),1001,0),3)</f>
        <v>0</v>
      </c>
      <c r="B40" s="89"/>
      <c r="C40" s="107"/>
      <c r="D40" s="108">
        <v>11</v>
      </c>
      <c r="E40" s="84" t="s">
        <v>68</v>
      </c>
      <c r="I40" s="3" t="s">
        <v>73</v>
      </c>
      <c r="J40" s="3"/>
      <c r="K40" s="3"/>
      <c r="L40" s="3"/>
      <c r="M40" s="3"/>
      <c r="N40" s="113"/>
      <c r="O40" s="113"/>
      <c r="P40" s="113"/>
      <c r="Q40" s="113"/>
      <c r="R40" s="113"/>
      <c r="S40" s="113"/>
      <c r="T40" s="113"/>
      <c r="U40" s="113"/>
      <c r="V40" s="113"/>
      <c r="W40" s="113"/>
      <c r="X40" s="113"/>
      <c r="Y40" s="113"/>
      <c r="Z40" s="112"/>
      <c r="AA40" s="113"/>
    </row>
    <row r="41" spans="1:27" ht="20.100000000000001" customHeight="1" x14ac:dyDescent="0.15">
      <c r="A41" s="89"/>
      <c r="B41" s="89"/>
      <c r="C41" s="116"/>
      <c r="D41" s="113"/>
      <c r="E41" s="113"/>
      <c r="F41" s="113"/>
      <c r="G41" s="113"/>
      <c r="H41" s="113"/>
      <c r="I41" s="119"/>
      <c r="J41" s="125" t="s">
        <v>187</v>
      </c>
      <c r="K41" s="115"/>
      <c r="L41" s="115"/>
      <c r="M41" s="115"/>
      <c r="N41" s="115"/>
      <c r="O41" s="115"/>
      <c r="P41" s="115"/>
      <c r="Q41" s="115"/>
      <c r="R41" s="115"/>
      <c r="S41" s="115"/>
      <c r="T41" s="115"/>
      <c r="U41" s="115"/>
      <c r="V41" s="115"/>
      <c r="W41" s="115"/>
      <c r="X41" s="115"/>
      <c r="Y41" s="115"/>
      <c r="Z41" s="126"/>
      <c r="AA41" s="113"/>
    </row>
    <row r="42" spans="1:27" ht="20.100000000000001" customHeight="1" x14ac:dyDescent="0.15">
      <c r="A42" s="89"/>
      <c r="B42" s="89"/>
      <c r="C42" s="127"/>
      <c r="D42" s="128"/>
      <c r="E42" s="128"/>
      <c r="F42" s="128"/>
      <c r="G42" s="128"/>
      <c r="H42" s="128"/>
      <c r="I42" s="129"/>
      <c r="J42" s="129"/>
      <c r="K42" s="130"/>
      <c r="L42" s="129"/>
      <c r="M42" s="129"/>
      <c r="N42" s="129"/>
      <c r="O42" s="129"/>
      <c r="P42" s="129"/>
      <c r="Q42" s="129"/>
      <c r="R42" s="129"/>
      <c r="S42" s="129"/>
      <c r="T42" s="129"/>
      <c r="U42" s="129"/>
      <c r="V42" s="129"/>
      <c r="W42" s="129"/>
      <c r="X42" s="129"/>
      <c r="Y42" s="129"/>
      <c r="Z42" s="131"/>
    </row>
    <row r="43" spans="1:27" ht="15" customHeight="1" x14ac:dyDescent="0.15">
      <c r="A43" s="89"/>
      <c r="B43" s="89"/>
      <c r="C43" s="113"/>
      <c r="D43" s="113"/>
      <c r="E43" s="113"/>
      <c r="F43" s="113"/>
      <c r="G43" s="113"/>
      <c r="H43" s="113"/>
      <c r="I43" s="132"/>
      <c r="J43" s="133"/>
      <c r="K43" s="133"/>
      <c r="L43" s="133"/>
      <c r="M43" s="133"/>
      <c r="N43" s="133"/>
      <c r="O43" s="133"/>
      <c r="P43" s="133"/>
      <c r="Q43" s="133"/>
      <c r="R43" s="133"/>
      <c r="S43" s="133"/>
      <c r="T43" s="133"/>
      <c r="U43" s="133"/>
      <c r="V43" s="133"/>
      <c r="W43" s="133"/>
      <c r="X43" s="133"/>
      <c r="Y43" s="133"/>
      <c r="Z43" s="113"/>
    </row>
    <row r="44" spans="1:27" ht="15.75" hidden="1" customHeight="1" x14ac:dyDescent="0.15">
      <c r="A44" s="89"/>
      <c r="B44" s="89"/>
      <c r="C44" s="113"/>
      <c r="D44" s="113"/>
      <c r="E44" s="113"/>
      <c r="F44" s="113"/>
      <c r="G44" s="113"/>
      <c r="H44" s="113"/>
      <c r="I44" s="133"/>
      <c r="J44" s="113"/>
      <c r="K44" s="113"/>
      <c r="L44" s="113"/>
      <c r="M44" s="113"/>
      <c r="N44" s="113"/>
      <c r="O44" s="113"/>
      <c r="P44" s="113"/>
      <c r="Q44" s="113"/>
      <c r="R44" s="113"/>
      <c r="S44" s="113"/>
      <c r="T44" s="113"/>
      <c r="U44" s="113"/>
      <c r="V44" s="113"/>
      <c r="W44" s="113"/>
      <c r="X44" s="113"/>
      <c r="Y44" s="113"/>
      <c r="Z44" s="113"/>
    </row>
    <row r="45" spans="1:27" ht="15.75" hidden="1" customHeight="1" x14ac:dyDescent="0.15">
      <c r="A45" s="89"/>
      <c r="B45" s="89"/>
      <c r="C45" s="113"/>
      <c r="D45" s="113"/>
      <c r="E45" s="113"/>
      <c r="F45" s="113"/>
      <c r="G45" s="113"/>
      <c r="H45" s="113"/>
      <c r="I45" s="133"/>
      <c r="J45" s="113"/>
      <c r="K45" s="113"/>
      <c r="L45" s="113"/>
      <c r="M45" s="113"/>
      <c r="N45" s="113"/>
      <c r="O45" s="113"/>
      <c r="P45" s="113"/>
      <c r="Q45" s="113"/>
      <c r="R45" s="113"/>
      <c r="S45" s="113"/>
      <c r="T45" s="113"/>
      <c r="U45" s="113"/>
      <c r="V45" s="113"/>
      <c r="W45" s="113"/>
      <c r="X45" s="113"/>
      <c r="Y45" s="113"/>
      <c r="Z45" s="113"/>
    </row>
    <row r="46" spans="1:27" ht="15.75" hidden="1" customHeight="1" x14ac:dyDescent="0.15">
      <c r="A46" s="89"/>
      <c r="B46" s="89"/>
      <c r="C46" s="113"/>
      <c r="D46" s="113"/>
      <c r="E46" s="113"/>
      <c r="F46" s="113"/>
      <c r="G46" s="113"/>
      <c r="H46" s="113"/>
      <c r="I46" s="133"/>
      <c r="J46" s="113"/>
      <c r="K46" s="113"/>
      <c r="L46" s="113"/>
      <c r="M46" s="113"/>
      <c r="N46" s="113"/>
      <c r="O46" s="113"/>
      <c r="P46" s="113"/>
      <c r="Q46" s="113"/>
      <c r="R46" s="113"/>
      <c r="S46" s="113"/>
      <c r="T46" s="113"/>
      <c r="U46" s="113"/>
      <c r="V46" s="113"/>
      <c r="W46" s="113"/>
      <c r="X46" s="113"/>
      <c r="Y46" s="113"/>
      <c r="Z46" s="113"/>
    </row>
    <row r="47" spans="1:27" ht="15.75" hidden="1" customHeight="1" x14ac:dyDescent="0.15">
      <c r="A47" s="89"/>
      <c r="B47" s="89"/>
      <c r="C47" s="113"/>
      <c r="D47" s="113"/>
      <c r="E47" s="113"/>
      <c r="F47" s="113"/>
      <c r="G47" s="113"/>
      <c r="H47" s="113"/>
      <c r="I47" s="133"/>
      <c r="J47" s="113"/>
      <c r="K47" s="113"/>
      <c r="L47" s="113"/>
      <c r="M47" s="113"/>
      <c r="N47" s="113"/>
      <c r="O47" s="113"/>
      <c r="P47" s="113"/>
      <c r="Q47" s="113"/>
      <c r="R47" s="113"/>
      <c r="S47" s="113"/>
      <c r="T47" s="113"/>
      <c r="U47" s="113"/>
      <c r="V47" s="113"/>
      <c r="W47" s="113"/>
      <c r="X47" s="113"/>
      <c r="Y47" s="113"/>
      <c r="Z47" s="113"/>
    </row>
    <row r="48" spans="1:27" ht="15.75" hidden="1" customHeight="1" x14ac:dyDescent="0.15">
      <c r="A48" s="89"/>
      <c r="B48" s="89"/>
      <c r="C48" s="113"/>
      <c r="D48" s="113"/>
      <c r="E48" s="113"/>
      <c r="F48" s="113"/>
      <c r="G48" s="113"/>
      <c r="H48" s="113"/>
      <c r="I48" s="133"/>
      <c r="J48" s="113"/>
      <c r="K48" s="113"/>
      <c r="L48" s="113"/>
      <c r="M48" s="113"/>
      <c r="N48" s="113"/>
      <c r="O48" s="113"/>
      <c r="P48" s="113"/>
      <c r="Q48" s="113"/>
      <c r="R48" s="113"/>
      <c r="S48" s="113"/>
      <c r="T48" s="113"/>
      <c r="U48" s="113"/>
      <c r="V48" s="113"/>
      <c r="W48" s="113"/>
      <c r="X48" s="113"/>
      <c r="Y48" s="113"/>
      <c r="Z48" s="113"/>
    </row>
    <row r="49" spans="1:26" ht="15.75" hidden="1" customHeight="1" x14ac:dyDescent="0.15">
      <c r="A49" s="89"/>
      <c r="B49" s="89"/>
      <c r="C49" s="113"/>
      <c r="D49" s="113"/>
      <c r="E49" s="113"/>
      <c r="F49" s="113"/>
      <c r="G49" s="113"/>
      <c r="H49" s="113"/>
      <c r="I49" s="133"/>
      <c r="J49" s="113"/>
      <c r="K49" s="113"/>
      <c r="L49" s="113"/>
      <c r="M49" s="113"/>
      <c r="N49" s="113"/>
      <c r="O49" s="113"/>
      <c r="P49" s="113"/>
      <c r="Q49" s="113"/>
      <c r="R49" s="113"/>
      <c r="S49" s="113"/>
      <c r="T49" s="113"/>
      <c r="U49" s="113"/>
      <c r="V49" s="113"/>
      <c r="W49" s="113"/>
      <c r="X49" s="113"/>
      <c r="Y49" s="113"/>
      <c r="Z49" s="113"/>
    </row>
    <row r="50" spans="1:26" ht="15.75" hidden="1" customHeight="1" x14ac:dyDescent="0.15">
      <c r="A50" s="89"/>
      <c r="B50" s="89"/>
      <c r="C50" s="113"/>
      <c r="D50" s="113"/>
      <c r="E50" s="113"/>
      <c r="F50" s="113"/>
      <c r="G50" s="113"/>
      <c r="H50" s="113"/>
      <c r="I50" s="133"/>
      <c r="J50" s="113"/>
      <c r="K50" s="113"/>
      <c r="L50" s="113"/>
      <c r="M50" s="113"/>
      <c r="N50" s="113"/>
      <c r="O50" s="113"/>
      <c r="P50" s="113"/>
      <c r="Q50" s="113"/>
      <c r="R50" s="113"/>
      <c r="S50" s="113"/>
      <c r="T50" s="113"/>
      <c r="U50" s="113"/>
      <c r="V50" s="113"/>
      <c r="W50" s="113"/>
      <c r="X50" s="113"/>
      <c r="Y50" s="113"/>
      <c r="Z50" s="113"/>
    </row>
    <row r="51" spans="1:26" ht="15.75" hidden="1" customHeight="1" x14ac:dyDescent="0.15">
      <c r="A51" s="89"/>
      <c r="B51" s="89"/>
      <c r="C51" s="113"/>
      <c r="D51" s="113"/>
      <c r="E51" s="113"/>
      <c r="F51" s="113"/>
      <c r="G51" s="113"/>
      <c r="H51" s="113"/>
      <c r="I51" s="133"/>
      <c r="J51" s="113"/>
      <c r="K51" s="113"/>
      <c r="L51" s="113"/>
      <c r="M51" s="113"/>
      <c r="N51" s="113"/>
      <c r="O51" s="113"/>
      <c r="P51" s="113"/>
      <c r="Q51" s="113"/>
      <c r="R51" s="113"/>
      <c r="S51" s="113"/>
      <c r="T51" s="113"/>
      <c r="U51" s="113"/>
      <c r="V51" s="113"/>
      <c r="W51" s="113"/>
      <c r="X51" s="113"/>
      <c r="Y51" s="113"/>
      <c r="Z51" s="113"/>
    </row>
    <row r="52" spans="1:26" ht="15.75" hidden="1" customHeight="1" x14ac:dyDescent="0.15">
      <c r="A52" s="89"/>
      <c r="B52" s="89"/>
      <c r="C52" s="113"/>
      <c r="D52" s="113"/>
      <c r="E52" s="113"/>
      <c r="F52" s="113"/>
      <c r="G52" s="113"/>
      <c r="H52" s="113"/>
      <c r="I52" s="133"/>
      <c r="J52" s="113"/>
      <c r="K52" s="113"/>
      <c r="L52" s="113"/>
      <c r="M52" s="113"/>
      <c r="N52" s="113"/>
      <c r="O52" s="113"/>
      <c r="P52" s="113"/>
      <c r="Q52" s="113"/>
      <c r="R52" s="113"/>
      <c r="S52" s="113"/>
      <c r="T52" s="113"/>
      <c r="U52" s="113"/>
      <c r="V52" s="113"/>
      <c r="W52" s="113"/>
      <c r="X52" s="113"/>
      <c r="Y52" s="113"/>
      <c r="Z52" s="113"/>
    </row>
    <row r="53" spans="1:26" ht="15.75" hidden="1" customHeight="1" x14ac:dyDescent="0.15">
      <c r="A53" s="89"/>
      <c r="B53" s="89"/>
      <c r="C53" s="113"/>
      <c r="D53" s="113"/>
      <c r="E53" s="113"/>
      <c r="F53" s="113"/>
      <c r="G53" s="113"/>
      <c r="H53" s="113"/>
      <c r="I53" s="133"/>
      <c r="J53" s="113"/>
      <c r="K53" s="113"/>
      <c r="L53" s="113"/>
      <c r="M53" s="113"/>
      <c r="N53" s="113"/>
      <c r="O53" s="113"/>
      <c r="P53" s="113"/>
      <c r="Q53" s="113"/>
      <c r="R53" s="113"/>
      <c r="S53" s="113"/>
      <c r="T53" s="113"/>
      <c r="U53" s="113"/>
      <c r="V53" s="113"/>
      <c r="W53" s="113"/>
      <c r="X53" s="113"/>
      <c r="Y53" s="113"/>
      <c r="Z53" s="113"/>
    </row>
    <row r="54" spans="1:26" ht="15.75" hidden="1" customHeight="1" x14ac:dyDescent="0.15">
      <c r="A54" s="89"/>
      <c r="B54" s="89"/>
      <c r="C54" s="113"/>
      <c r="D54" s="113"/>
      <c r="E54" s="113"/>
      <c r="F54" s="113"/>
      <c r="G54" s="113"/>
      <c r="H54" s="113"/>
      <c r="I54" s="133"/>
      <c r="J54" s="113"/>
      <c r="K54" s="113"/>
      <c r="L54" s="113"/>
      <c r="M54" s="113"/>
      <c r="N54" s="113"/>
      <c r="O54" s="113"/>
      <c r="P54" s="113"/>
      <c r="Q54" s="113"/>
      <c r="R54" s="113"/>
      <c r="S54" s="113"/>
      <c r="T54" s="113"/>
      <c r="U54" s="113"/>
      <c r="V54" s="113"/>
      <c r="W54" s="113"/>
      <c r="X54" s="113"/>
      <c r="Y54" s="113"/>
      <c r="Z54" s="113"/>
    </row>
    <row r="55" spans="1:26" ht="15.75" hidden="1" customHeight="1" x14ac:dyDescent="0.15">
      <c r="A55" s="89"/>
      <c r="B55" s="89"/>
      <c r="C55" s="113"/>
      <c r="D55" s="113"/>
      <c r="E55" s="113"/>
      <c r="F55" s="113"/>
      <c r="G55" s="113"/>
      <c r="H55" s="113"/>
      <c r="I55" s="133"/>
      <c r="J55" s="113"/>
      <c r="K55" s="113"/>
      <c r="L55" s="113"/>
      <c r="M55" s="113"/>
      <c r="N55" s="113"/>
      <c r="O55" s="113"/>
      <c r="P55" s="113"/>
      <c r="Q55" s="113"/>
      <c r="R55" s="113"/>
      <c r="S55" s="113"/>
      <c r="T55" s="113"/>
      <c r="U55" s="113"/>
      <c r="V55" s="113"/>
      <c r="W55" s="113"/>
      <c r="X55" s="113"/>
      <c r="Y55" s="113"/>
      <c r="Z55" s="113"/>
    </row>
    <row r="56" spans="1:26" ht="15.75" hidden="1" customHeight="1" x14ac:dyDescent="0.15">
      <c r="A56" s="89"/>
      <c r="B56" s="89"/>
      <c r="C56" s="113"/>
      <c r="D56" s="113"/>
      <c r="E56" s="113"/>
      <c r="F56" s="113"/>
      <c r="G56" s="113"/>
      <c r="H56" s="113"/>
      <c r="I56" s="133"/>
      <c r="J56" s="113"/>
      <c r="K56" s="113"/>
      <c r="L56" s="113"/>
      <c r="M56" s="113"/>
      <c r="N56" s="113"/>
      <c r="O56" s="113"/>
      <c r="P56" s="113"/>
      <c r="Q56" s="113"/>
      <c r="R56" s="113"/>
      <c r="S56" s="113"/>
      <c r="T56" s="113"/>
      <c r="U56" s="113"/>
      <c r="V56" s="113"/>
      <c r="W56" s="113"/>
      <c r="X56" s="113"/>
      <c r="Y56" s="113"/>
      <c r="Z56" s="113"/>
    </row>
    <row r="57" spans="1:26" ht="15.75" hidden="1" customHeight="1" x14ac:dyDescent="0.15">
      <c r="A57" s="89"/>
      <c r="B57" s="89"/>
      <c r="C57" s="113"/>
      <c r="D57" s="113"/>
      <c r="E57" s="113"/>
      <c r="F57" s="113"/>
      <c r="G57" s="113"/>
      <c r="H57" s="113"/>
      <c r="I57" s="133"/>
      <c r="J57" s="113"/>
      <c r="K57" s="113"/>
      <c r="L57" s="113"/>
      <c r="M57" s="113"/>
      <c r="N57" s="113"/>
      <c r="O57" s="113"/>
      <c r="P57" s="113"/>
      <c r="Q57" s="113"/>
      <c r="R57" s="113"/>
      <c r="S57" s="113"/>
      <c r="T57" s="113"/>
      <c r="U57" s="113"/>
      <c r="V57" s="113"/>
      <c r="W57" s="113"/>
      <c r="X57" s="113"/>
      <c r="Y57" s="113"/>
      <c r="Z57" s="113"/>
    </row>
    <row r="58" spans="1:26" ht="15.75" hidden="1" customHeight="1" x14ac:dyDescent="0.15">
      <c r="A58" s="89"/>
      <c r="B58" s="89"/>
      <c r="C58" s="113"/>
      <c r="D58" s="113"/>
      <c r="E58" s="113"/>
      <c r="F58" s="113"/>
      <c r="G58" s="113"/>
      <c r="H58" s="113"/>
      <c r="I58" s="133"/>
      <c r="J58" s="113"/>
      <c r="K58" s="113"/>
      <c r="L58" s="113"/>
      <c r="M58" s="113"/>
      <c r="N58" s="113"/>
      <c r="O58" s="113"/>
      <c r="P58" s="113"/>
      <c r="Q58" s="113"/>
      <c r="R58" s="113"/>
      <c r="S58" s="113"/>
      <c r="T58" s="113"/>
      <c r="U58" s="113"/>
      <c r="V58" s="113"/>
      <c r="W58" s="113"/>
      <c r="X58" s="113"/>
      <c r="Y58" s="113"/>
      <c r="Z58" s="113"/>
    </row>
    <row r="59" spans="1:26" ht="15" customHeight="1" x14ac:dyDescent="0.15">
      <c r="A59" s="89"/>
      <c r="B59" s="89"/>
      <c r="C59" s="113"/>
      <c r="D59" s="113"/>
      <c r="E59" s="113"/>
      <c r="F59" s="113"/>
      <c r="G59" s="113"/>
      <c r="H59" s="113"/>
      <c r="I59" s="133"/>
      <c r="J59" s="113"/>
      <c r="K59" s="113"/>
      <c r="L59" s="113"/>
      <c r="M59" s="113"/>
      <c r="N59" s="113"/>
      <c r="O59" s="113"/>
      <c r="P59" s="113"/>
      <c r="Q59" s="113"/>
      <c r="R59" s="113"/>
      <c r="S59" s="113"/>
      <c r="T59" s="113"/>
      <c r="U59" s="113"/>
      <c r="V59" s="113"/>
      <c r="W59" s="113"/>
      <c r="X59" s="113"/>
      <c r="Y59" s="113"/>
      <c r="Z59" s="113"/>
    </row>
    <row r="60" spans="1:26" ht="20.100000000000001" customHeight="1" x14ac:dyDescent="0.15">
      <c r="A60" s="89"/>
      <c r="B60" s="89"/>
      <c r="C60" s="100" t="s">
        <v>11</v>
      </c>
      <c r="D60" s="101"/>
      <c r="E60" s="101"/>
      <c r="F60" s="101"/>
      <c r="G60" s="101"/>
      <c r="H60" s="102"/>
      <c r="I60" s="134"/>
    </row>
    <row r="61" spans="1:26" ht="15" customHeight="1" x14ac:dyDescent="0.15">
      <c r="A61" s="89"/>
      <c r="B61" s="89"/>
      <c r="C61" s="103"/>
      <c r="D61" s="104"/>
      <c r="E61" s="104"/>
      <c r="F61" s="104"/>
      <c r="G61" s="104"/>
      <c r="H61" s="104"/>
      <c r="I61" s="105"/>
      <c r="J61" s="105"/>
      <c r="K61" s="105"/>
      <c r="L61" s="105"/>
      <c r="M61" s="105"/>
      <c r="N61" s="105"/>
      <c r="O61" s="105"/>
      <c r="P61" s="105"/>
      <c r="Q61" s="105"/>
      <c r="R61" s="105"/>
      <c r="S61" s="105"/>
      <c r="T61" s="105"/>
      <c r="U61" s="105"/>
      <c r="V61" s="105"/>
      <c r="W61" s="105"/>
      <c r="X61" s="105"/>
      <c r="Y61" s="105"/>
      <c r="Z61" s="106"/>
    </row>
    <row r="62" spans="1:26" ht="20.100000000000001" customHeight="1" x14ac:dyDescent="0.15">
      <c r="A62" s="89"/>
      <c r="B62" s="89"/>
      <c r="C62" s="103"/>
      <c r="D62" s="135" t="s">
        <v>69</v>
      </c>
      <c r="E62" s="135"/>
      <c r="F62" s="135"/>
      <c r="G62" s="135"/>
      <c r="H62" s="135"/>
      <c r="I62" s="135"/>
      <c r="J62" s="135"/>
      <c r="K62" s="135"/>
      <c r="L62" s="135"/>
      <c r="M62" s="135"/>
      <c r="N62" s="135"/>
      <c r="O62" s="135"/>
      <c r="P62" s="135"/>
      <c r="Q62" s="135"/>
      <c r="R62" s="135"/>
      <c r="S62" s="135"/>
      <c r="T62" s="135"/>
      <c r="U62" s="135"/>
      <c r="V62" s="135"/>
      <c r="W62" s="135"/>
      <c r="X62" s="135"/>
      <c r="Y62" s="135"/>
      <c r="Z62" s="112"/>
    </row>
    <row r="63" spans="1:26" ht="20.100000000000001" customHeight="1" x14ac:dyDescent="0.15">
      <c r="A63" s="89">
        <f>IFERROR(IF(AND($I63&lt;&gt;"しない", $I63&lt;&gt;"する"),1001,0),3)</f>
        <v>1001</v>
      </c>
      <c r="B63" s="89"/>
      <c r="C63" s="107"/>
      <c r="D63" s="108">
        <v>1</v>
      </c>
      <c r="E63" s="113" t="s">
        <v>12</v>
      </c>
      <c r="F63" s="113"/>
      <c r="G63" s="113"/>
      <c r="H63" s="113"/>
      <c r="I63" s="3"/>
      <c r="J63" s="3"/>
      <c r="K63" s="3"/>
      <c r="L63" s="3"/>
      <c r="M63" s="3"/>
      <c r="N63" s="113"/>
      <c r="O63" s="113"/>
      <c r="P63" s="113"/>
      <c r="Q63" s="113"/>
      <c r="R63" s="113"/>
      <c r="S63" s="113"/>
      <c r="T63" s="113"/>
      <c r="U63" s="113"/>
      <c r="V63" s="113"/>
      <c r="W63" s="113"/>
      <c r="X63" s="113"/>
      <c r="Y63" s="113"/>
      <c r="Z63" s="112"/>
    </row>
    <row r="64" spans="1:26" ht="20.100000000000001" customHeight="1" x14ac:dyDescent="0.15">
      <c r="A64" s="89"/>
      <c r="B64" s="89"/>
      <c r="C64" s="107"/>
      <c r="D64" s="113"/>
      <c r="E64" s="113"/>
      <c r="F64" s="113"/>
      <c r="G64" s="113"/>
      <c r="H64" s="113"/>
      <c r="I64" s="119"/>
      <c r="J64" s="115" t="s">
        <v>72</v>
      </c>
      <c r="K64" s="114"/>
      <c r="L64" s="114"/>
      <c r="M64" s="114"/>
      <c r="N64" s="114"/>
      <c r="O64" s="114"/>
      <c r="P64" s="114"/>
      <c r="Q64" s="114"/>
      <c r="R64" s="114"/>
      <c r="S64" s="114"/>
      <c r="T64" s="114"/>
      <c r="U64" s="114"/>
      <c r="V64" s="114"/>
      <c r="W64" s="114"/>
      <c r="X64" s="114"/>
      <c r="Y64" s="114"/>
      <c r="Z64" s="112"/>
    </row>
    <row r="65" spans="1:26" ht="20.100000000000001" hidden="1" customHeight="1" x14ac:dyDescent="0.15">
      <c r="A65" s="89"/>
      <c r="B65" s="89"/>
      <c r="C65" s="107"/>
      <c r="D65" s="113"/>
      <c r="E65" s="113"/>
      <c r="F65" s="113"/>
      <c r="G65" s="113"/>
      <c r="H65" s="113"/>
      <c r="I65" s="119"/>
      <c r="J65" s="114"/>
      <c r="K65" s="114"/>
      <c r="L65" s="114"/>
      <c r="M65" s="114"/>
      <c r="N65" s="114"/>
      <c r="O65" s="114"/>
      <c r="P65" s="114"/>
      <c r="Q65" s="114"/>
      <c r="R65" s="114"/>
      <c r="S65" s="114"/>
      <c r="T65" s="114"/>
      <c r="U65" s="114"/>
      <c r="V65" s="114"/>
      <c r="W65" s="114"/>
      <c r="X65" s="114"/>
      <c r="Y65" s="114"/>
      <c r="Z65" s="112"/>
    </row>
    <row r="66" spans="1:26" ht="20.100000000000001" hidden="1" customHeight="1" x14ac:dyDescent="0.15">
      <c r="A66" s="89"/>
      <c r="B66" s="89"/>
      <c r="C66" s="107"/>
      <c r="D66" s="113"/>
      <c r="E66" s="113"/>
      <c r="F66" s="113"/>
      <c r="G66" s="113"/>
      <c r="H66" s="113"/>
      <c r="I66" s="119"/>
      <c r="J66" s="114"/>
      <c r="K66" s="114"/>
      <c r="L66" s="114"/>
      <c r="M66" s="114"/>
      <c r="N66" s="114"/>
      <c r="O66" s="114"/>
      <c r="P66" s="114"/>
      <c r="Q66" s="114"/>
      <c r="R66" s="114"/>
      <c r="S66" s="114"/>
      <c r="T66" s="114"/>
      <c r="U66" s="114"/>
      <c r="V66" s="114"/>
      <c r="W66" s="114"/>
      <c r="X66" s="114"/>
      <c r="Y66" s="114"/>
      <c r="Z66" s="112"/>
    </row>
    <row r="67" spans="1:26" ht="20.100000000000001" hidden="1" customHeight="1" x14ac:dyDescent="0.15">
      <c r="A67" s="89"/>
      <c r="B67" s="89"/>
      <c r="C67" s="107"/>
      <c r="D67" s="113"/>
      <c r="E67" s="113"/>
      <c r="F67" s="113"/>
      <c r="G67" s="113"/>
      <c r="H67" s="113"/>
      <c r="I67" s="119"/>
      <c r="J67" s="114"/>
      <c r="K67" s="114"/>
      <c r="L67" s="114"/>
      <c r="M67" s="114"/>
      <c r="N67" s="114"/>
      <c r="O67" s="114"/>
      <c r="P67" s="114"/>
      <c r="Q67" s="114"/>
      <c r="R67" s="114"/>
      <c r="S67" s="114"/>
      <c r="T67" s="114"/>
      <c r="U67" s="114"/>
      <c r="V67" s="114"/>
      <c r="W67" s="114"/>
      <c r="X67" s="114"/>
      <c r="Y67" s="114"/>
      <c r="Z67" s="112"/>
    </row>
    <row r="68" spans="1:26" ht="20.100000000000001" hidden="1" customHeight="1" x14ac:dyDescent="0.15">
      <c r="A68" s="89"/>
      <c r="B68" s="89"/>
      <c r="C68" s="107"/>
      <c r="D68" s="113"/>
      <c r="E68" s="113"/>
      <c r="F68" s="113"/>
      <c r="G68" s="113"/>
      <c r="H68" s="113"/>
      <c r="I68" s="119"/>
      <c r="J68" s="114"/>
      <c r="K68" s="114"/>
      <c r="L68" s="114"/>
      <c r="M68" s="114"/>
      <c r="N68" s="114"/>
      <c r="O68" s="114"/>
      <c r="P68" s="114"/>
      <c r="Q68" s="114"/>
      <c r="R68" s="114"/>
      <c r="S68" s="114"/>
      <c r="T68" s="114"/>
      <c r="U68" s="114"/>
      <c r="V68" s="114"/>
      <c r="W68" s="114"/>
      <c r="X68" s="114"/>
      <c r="Y68" s="114"/>
      <c r="Z68" s="112"/>
    </row>
    <row r="69" spans="1:26" ht="20.100000000000001" customHeight="1" x14ac:dyDescent="0.15">
      <c r="A69" s="89">
        <f>IFERROR(IF(OR(AND($I63="する",TRIM($I69)=""),AND($I63="しない",NOT(ISBLANK($I69)))),1001,0),3)</f>
        <v>0</v>
      </c>
      <c r="B69" s="89"/>
      <c r="C69" s="107"/>
      <c r="D69" s="108">
        <v>2</v>
      </c>
      <c r="E69" s="84" t="s">
        <v>0</v>
      </c>
      <c r="I69" s="36"/>
      <c r="J69" s="37"/>
      <c r="K69" s="37"/>
      <c r="L69" s="37"/>
      <c r="M69" s="37"/>
      <c r="N69" s="113"/>
      <c r="O69" s="113"/>
      <c r="P69" s="113"/>
      <c r="Q69" s="113"/>
      <c r="R69" s="113"/>
      <c r="S69" s="113"/>
      <c r="T69" s="113"/>
      <c r="U69" s="113"/>
      <c r="V69" s="113"/>
      <c r="W69" s="113"/>
      <c r="X69" s="113"/>
      <c r="Y69" s="113"/>
      <c r="Z69" s="112"/>
    </row>
    <row r="70" spans="1:26" ht="20.100000000000001" customHeight="1" x14ac:dyDescent="0.15">
      <c r="A70" s="89"/>
      <c r="B70" s="89"/>
      <c r="C70" s="107"/>
      <c r="D70" s="108"/>
      <c r="E70" s="113"/>
      <c r="F70" s="113"/>
      <c r="G70" s="113"/>
      <c r="H70" s="113"/>
      <c r="I70" s="110"/>
      <c r="J70" s="115" t="s">
        <v>205</v>
      </c>
      <c r="K70" s="114"/>
      <c r="L70" s="114"/>
      <c r="M70" s="114"/>
      <c r="N70" s="114"/>
      <c r="O70" s="114"/>
      <c r="P70" s="114"/>
      <c r="Q70" s="114"/>
      <c r="R70" s="114"/>
      <c r="S70" s="114"/>
      <c r="T70" s="114"/>
      <c r="U70" s="114"/>
      <c r="V70" s="114"/>
      <c r="W70" s="114"/>
      <c r="X70" s="114"/>
      <c r="Y70" s="114"/>
      <c r="Z70" s="112"/>
    </row>
    <row r="71" spans="1:26" ht="20.100000000000001" customHeight="1" x14ac:dyDescent="0.15">
      <c r="A71" s="89">
        <f>IFERROR(IF(OR(AND($I63="する",AND($I71&lt;&gt;"", OR(ISERROR(FIND("@"&amp;LEFT($I71,3)&amp;"@", 都道府県3))=FALSE, ISERROR(FIND("@"&amp;LEFT($I71,4)&amp;"@",都道府県4))=FALSE))=FALSE),AND($I63="しない",NOT(ISBLANK($I71)))),1001,0),3)</f>
        <v>0</v>
      </c>
      <c r="B71" s="89"/>
      <c r="C71" s="107"/>
      <c r="D71" s="108">
        <v>3</v>
      </c>
      <c r="E71" s="84" t="s">
        <v>127</v>
      </c>
      <c r="I71" s="10"/>
      <c r="J71" s="10"/>
      <c r="K71" s="10"/>
      <c r="L71" s="10"/>
      <c r="M71" s="10"/>
      <c r="N71" s="10"/>
      <c r="O71" s="10"/>
      <c r="P71" s="10"/>
      <c r="Q71" s="11"/>
      <c r="R71" s="10"/>
      <c r="S71" s="10"/>
      <c r="T71" s="10"/>
      <c r="U71" s="10"/>
      <c r="V71" s="10"/>
      <c r="W71" s="10"/>
      <c r="X71" s="10"/>
      <c r="Y71" s="10"/>
      <c r="Z71" s="112"/>
    </row>
    <row r="72" spans="1:26" ht="20.100000000000001" customHeight="1" x14ac:dyDescent="0.15">
      <c r="A72" s="89"/>
      <c r="B72" s="89"/>
      <c r="C72" s="107"/>
      <c r="D72" s="108"/>
      <c r="E72" s="113"/>
      <c r="F72" s="113"/>
      <c r="G72" s="113"/>
      <c r="H72" s="113"/>
      <c r="I72" s="110"/>
      <c r="J72" s="115" t="s">
        <v>9</v>
      </c>
      <c r="K72" s="114"/>
      <c r="L72" s="114"/>
      <c r="M72" s="114"/>
      <c r="N72" s="114"/>
      <c r="O72" s="114"/>
      <c r="P72" s="114"/>
      <c r="Q72" s="114"/>
      <c r="R72" s="114"/>
      <c r="S72" s="114"/>
      <c r="T72" s="114"/>
      <c r="U72" s="114"/>
      <c r="V72" s="114"/>
      <c r="W72" s="114"/>
      <c r="X72" s="114"/>
      <c r="Y72" s="114"/>
      <c r="Z72" s="112"/>
    </row>
    <row r="73" spans="1:26" ht="20.100000000000001" customHeight="1" x14ac:dyDescent="0.15">
      <c r="A73" s="89">
        <f>IFERROR(IF(OR(AND($I63="する",TRIM($I73)=""),AND($I63="しない",NOT(ISBLANK($I73)))),1001,0),3)</f>
        <v>0</v>
      </c>
      <c r="B73" s="89"/>
      <c r="C73" s="107"/>
      <c r="D73" s="108">
        <v>4</v>
      </c>
      <c r="E73" s="84" t="s">
        <v>171</v>
      </c>
      <c r="I73" s="3"/>
      <c r="J73" s="3"/>
      <c r="K73" s="3"/>
      <c r="L73" s="3"/>
      <c r="M73" s="3"/>
      <c r="N73" s="3"/>
      <c r="O73" s="3"/>
      <c r="P73" s="3"/>
      <c r="Q73" s="12"/>
      <c r="R73" s="3"/>
      <c r="S73" s="3"/>
      <c r="T73" s="3"/>
      <c r="U73" s="3"/>
      <c r="V73" s="3"/>
      <c r="W73" s="3"/>
      <c r="X73" s="3"/>
      <c r="Y73" s="3"/>
      <c r="Z73" s="112"/>
    </row>
    <row r="74" spans="1:26" ht="30" customHeight="1" x14ac:dyDescent="0.15">
      <c r="A74" s="89"/>
      <c r="B74" s="89"/>
      <c r="C74" s="116"/>
      <c r="D74" s="113"/>
      <c r="I74" s="110"/>
      <c r="J74" s="136" t="s">
        <v>113</v>
      </c>
      <c r="K74" s="136"/>
      <c r="L74" s="136"/>
      <c r="M74" s="136"/>
      <c r="N74" s="136"/>
      <c r="O74" s="136"/>
      <c r="P74" s="136"/>
      <c r="Q74" s="136"/>
      <c r="R74" s="136"/>
      <c r="S74" s="136"/>
      <c r="T74" s="136"/>
      <c r="U74" s="136"/>
      <c r="V74" s="136"/>
      <c r="W74" s="136"/>
      <c r="X74" s="136"/>
      <c r="Y74" s="136"/>
      <c r="Z74" s="112"/>
    </row>
    <row r="75" spans="1:26" ht="20.100000000000001" customHeight="1" x14ac:dyDescent="0.15">
      <c r="A75" s="89">
        <f>IFERROR(IF(OR(AND($I63="する",TRIM($I75)=""),AND($I63="しない",NOT(ISBLANK($I75)))),1001,0),3)</f>
        <v>0</v>
      </c>
      <c r="B75" s="89"/>
      <c r="C75" s="107"/>
      <c r="D75" s="108">
        <v>5</v>
      </c>
      <c r="E75" s="84" t="s">
        <v>1</v>
      </c>
      <c r="I75" s="3"/>
      <c r="J75" s="3"/>
      <c r="K75" s="3"/>
      <c r="L75" s="3"/>
      <c r="M75" s="3"/>
      <c r="N75" s="3"/>
      <c r="O75" s="3"/>
      <c r="P75" s="3"/>
      <c r="Q75" s="3"/>
      <c r="R75" s="3"/>
      <c r="S75" s="3"/>
      <c r="T75" s="3"/>
      <c r="U75" s="3"/>
      <c r="V75" s="3"/>
      <c r="W75" s="3"/>
      <c r="X75" s="3"/>
      <c r="Y75" s="3"/>
      <c r="Z75" s="112"/>
    </row>
    <row r="76" spans="1:26" ht="30" customHeight="1" x14ac:dyDescent="0.15">
      <c r="A76" s="89"/>
      <c r="B76" s="89"/>
      <c r="C76" s="116"/>
      <c r="D76" s="113"/>
      <c r="E76" s="113"/>
      <c r="F76" s="113"/>
      <c r="G76" s="113"/>
      <c r="H76" s="113"/>
      <c r="I76" s="110"/>
      <c r="J76" s="136" t="s">
        <v>114</v>
      </c>
      <c r="K76" s="136"/>
      <c r="L76" s="136"/>
      <c r="M76" s="136"/>
      <c r="N76" s="136"/>
      <c r="O76" s="136"/>
      <c r="P76" s="136"/>
      <c r="Q76" s="136"/>
      <c r="R76" s="136"/>
      <c r="S76" s="136"/>
      <c r="T76" s="136"/>
      <c r="U76" s="136"/>
      <c r="V76" s="136"/>
      <c r="W76" s="136"/>
      <c r="X76" s="136"/>
      <c r="Y76" s="136"/>
      <c r="Z76" s="112"/>
    </row>
    <row r="77" spans="1:26" ht="20.100000000000001" customHeight="1" x14ac:dyDescent="0.15">
      <c r="A77" s="89">
        <f>IFERROR(IF(OR(AND($I63="する",TRIM($I77)=""),AND($I63="しない",NOT(ISBLANK($I77)))),1001,0),3)</f>
        <v>0</v>
      </c>
      <c r="B77" s="89"/>
      <c r="C77" s="107"/>
      <c r="D77" s="108">
        <v>6</v>
      </c>
      <c r="E77" s="84" t="s">
        <v>165</v>
      </c>
      <c r="I77" s="3"/>
      <c r="J77" s="3"/>
      <c r="K77" s="3"/>
      <c r="L77" s="3"/>
      <c r="M77" s="3"/>
      <c r="N77" s="3"/>
      <c r="O77" s="3"/>
      <c r="P77" s="3"/>
      <c r="Q77" s="3"/>
      <c r="R77" s="3"/>
      <c r="S77" s="3"/>
      <c r="T77" s="3"/>
      <c r="U77" s="3"/>
      <c r="V77" s="3"/>
      <c r="W77" s="3"/>
      <c r="X77" s="3"/>
      <c r="Y77" s="3"/>
      <c r="Z77" s="112"/>
    </row>
    <row r="78" spans="1:26" ht="20.100000000000001" customHeight="1" x14ac:dyDescent="0.15">
      <c r="A78" s="89"/>
      <c r="B78" s="89"/>
      <c r="C78" s="116"/>
      <c r="D78" s="113"/>
      <c r="E78" s="113"/>
      <c r="F78" s="113"/>
      <c r="G78" s="113"/>
      <c r="H78" s="113"/>
      <c r="I78" s="110"/>
      <c r="J78" s="125" t="s">
        <v>186</v>
      </c>
      <c r="K78" s="114"/>
      <c r="L78" s="114"/>
      <c r="M78" s="114"/>
      <c r="N78" s="114"/>
      <c r="O78" s="114"/>
      <c r="P78" s="114"/>
      <c r="Q78" s="114"/>
      <c r="R78" s="114"/>
      <c r="S78" s="114"/>
      <c r="T78" s="114"/>
      <c r="U78" s="114"/>
      <c r="V78" s="114"/>
      <c r="W78" s="114"/>
      <c r="X78" s="114"/>
      <c r="Y78" s="114"/>
      <c r="Z78" s="112"/>
    </row>
    <row r="79" spans="1:26" ht="20.100000000000001" customHeight="1" x14ac:dyDescent="0.15">
      <c r="A79" s="89">
        <f>IFERROR(IF(OR(AND($I63="する",OR(TRIM($I79)="", NOT(OR(IFERROR(SEARCH(" ",$I79),0)&gt;0, IFERROR(SEARCH("　",$I79),0)&gt;0)))),AND($I63="しない",NOT(ISBLANK($I79)))),1001,0),3)</f>
        <v>0</v>
      </c>
      <c r="B79" s="89"/>
      <c r="C79" s="107"/>
      <c r="D79" s="108">
        <v>7</v>
      </c>
      <c r="E79" s="84" t="s">
        <v>166</v>
      </c>
      <c r="I79" s="3"/>
      <c r="J79" s="3"/>
      <c r="K79" s="3"/>
      <c r="L79" s="3"/>
      <c r="M79" s="3"/>
      <c r="N79" s="3"/>
      <c r="O79" s="3"/>
      <c r="P79" s="3"/>
      <c r="Q79" s="3"/>
      <c r="R79" s="3"/>
      <c r="S79" s="3"/>
      <c r="T79" s="3"/>
      <c r="U79" s="3"/>
      <c r="V79" s="3"/>
      <c r="W79" s="3"/>
      <c r="X79" s="3"/>
      <c r="Y79" s="3"/>
      <c r="Z79" s="112"/>
    </row>
    <row r="80" spans="1:26" ht="20.100000000000001" customHeight="1" x14ac:dyDescent="0.15">
      <c r="A80" s="89"/>
      <c r="B80" s="89"/>
      <c r="C80" s="116"/>
      <c r="D80" s="113"/>
      <c r="E80" s="137" t="s">
        <v>173</v>
      </c>
      <c r="F80" s="113"/>
      <c r="G80" s="113"/>
      <c r="H80" s="113"/>
      <c r="I80" s="119"/>
      <c r="J80" s="115" t="s">
        <v>167</v>
      </c>
      <c r="K80" s="115"/>
      <c r="L80" s="115"/>
      <c r="M80" s="115"/>
      <c r="N80" s="115"/>
      <c r="O80" s="115"/>
      <c r="P80" s="115"/>
      <c r="Q80" s="115"/>
      <c r="R80" s="115"/>
      <c r="S80" s="115"/>
      <c r="T80" s="115"/>
      <c r="U80" s="115"/>
      <c r="V80" s="115"/>
      <c r="W80" s="115"/>
      <c r="X80" s="115"/>
      <c r="Y80" s="115"/>
      <c r="Z80" s="112"/>
    </row>
    <row r="81" spans="1:27" ht="20.100000000000001" customHeight="1" x14ac:dyDescent="0.15">
      <c r="A81" s="89">
        <f>IFERROR(IF(OR(AND($I63="する",OR(TRIM($I81)="", NOT(OR(IFERROR(SEARCH(" ",$I81),0)&gt;0, IFERROR(SEARCH("　",$I81),0)&gt;0)))),AND($I63="しない",NOT(ISBLANK($I81)))),1001,0),3)</f>
        <v>0</v>
      </c>
      <c r="B81" s="89"/>
      <c r="C81" s="107"/>
      <c r="D81" s="108">
        <v>8</v>
      </c>
      <c r="E81" s="84" t="s">
        <v>166</v>
      </c>
      <c r="I81" s="3"/>
      <c r="J81" s="3"/>
      <c r="K81" s="3"/>
      <c r="L81" s="3"/>
      <c r="M81" s="3"/>
      <c r="N81" s="3"/>
      <c r="O81" s="3"/>
      <c r="P81" s="3"/>
      <c r="Q81" s="3"/>
      <c r="R81" s="3"/>
      <c r="S81" s="3"/>
      <c r="T81" s="3"/>
      <c r="U81" s="3"/>
      <c r="V81" s="3"/>
      <c r="W81" s="3"/>
      <c r="X81" s="3"/>
      <c r="Y81" s="3"/>
      <c r="Z81" s="112"/>
    </row>
    <row r="82" spans="1:27" ht="20.100000000000001" customHeight="1" x14ac:dyDescent="0.15">
      <c r="A82" s="89"/>
      <c r="B82" s="89"/>
      <c r="C82" s="116"/>
      <c r="D82" s="113"/>
      <c r="E82" s="113"/>
      <c r="F82" s="113"/>
      <c r="G82" s="113"/>
      <c r="H82" s="113"/>
      <c r="I82" s="119"/>
      <c r="J82" s="115" t="s">
        <v>5</v>
      </c>
      <c r="K82" s="115"/>
      <c r="L82" s="115"/>
      <c r="M82" s="115"/>
      <c r="N82" s="115"/>
      <c r="O82" s="115"/>
      <c r="P82" s="115"/>
      <c r="Q82" s="115"/>
      <c r="R82" s="115"/>
      <c r="S82" s="115"/>
      <c r="T82" s="115"/>
      <c r="U82" s="115"/>
      <c r="V82" s="115"/>
      <c r="W82" s="115"/>
      <c r="X82" s="115"/>
      <c r="Y82" s="115"/>
      <c r="Z82" s="112"/>
    </row>
    <row r="83" spans="1:27" ht="20.100000000000001" customHeight="1" x14ac:dyDescent="0.15">
      <c r="A83" s="89">
        <f>IFERROR(IF(OR(AND($I63="する",NOT(AND(TRIM($I83)&lt;&gt;"",ISNUMBER(VALUE(SUBSTITUTE($I83,"-",""))),IFERROR(SEARCH("-",$I83),0)&gt;0))), AND($I63="しない",NOT(ISBLANK($I83)))),1001,0),3)</f>
        <v>0</v>
      </c>
      <c r="B83" s="89"/>
      <c r="C83" s="107"/>
      <c r="D83" s="108">
        <v>9</v>
      </c>
      <c r="E83" s="84" t="s">
        <v>3</v>
      </c>
      <c r="I83" s="3"/>
      <c r="J83" s="3"/>
      <c r="K83" s="3"/>
      <c r="L83" s="3"/>
      <c r="M83" s="3"/>
      <c r="O83" s="120" t="s">
        <v>120</v>
      </c>
      <c r="P83" s="1"/>
      <c r="Q83" s="84" t="s">
        <v>121</v>
      </c>
      <c r="Y83" s="114"/>
      <c r="Z83" s="112"/>
    </row>
    <row r="84" spans="1:27" ht="20.100000000000001" customHeight="1" x14ac:dyDescent="0.15">
      <c r="A84" s="89">
        <f>IFERROR(IF(AND($I63="しない",NOT(ISBLANK($P83))),1001,0),3)</f>
        <v>0</v>
      </c>
      <c r="B84" s="89"/>
      <c r="C84" s="116"/>
      <c r="D84" s="113"/>
      <c r="E84" s="113"/>
      <c r="F84" s="113"/>
      <c r="G84" s="113"/>
      <c r="H84" s="113"/>
      <c r="I84" s="110"/>
      <c r="J84" s="115" t="s">
        <v>168</v>
      </c>
      <c r="K84" s="114"/>
      <c r="L84" s="114"/>
      <c r="M84" s="114"/>
      <c r="N84" s="114"/>
      <c r="O84" s="114"/>
      <c r="P84" s="114"/>
      <c r="Q84" s="114"/>
      <c r="R84" s="114"/>
      <c r="S84" s="114"/>
      <c r="T84" s="114"/>
      <c r="U84" s="114"/>
      <c r="V84" s="114"/>
      <c r="W84" s="114"/>
      <c r="X84" s="114"/>
      <c r="Y84" s="114"/>
      <c r="Z84" s="112"/>
    </row>
    <row r="85" spans="1:27" ht="20.100000000000001" customHeight="1" x14ac:dyDescent="0.15">
      <c r="A85" s="89">
        <f>IFERROR(IF(OR(AND($I63="する",AND(TRIM($I85)&lt;&gt;"",NOT(AND(ISNUMBER(VALUE(SUBSTITUTE($I85,"-",""))),IFERROR(SEARCH("-",$I85),0)&gt;0)))), AND($I63="しない",NOT(ISBLANK($I85)))),1001,0),3)</f>
        <v>0</v>
      </c>
      <c r="B85" s="89"/>
      <c r="C85" s="107"/>
      <c r="D85" s="108">
        <v>10</v>
      </c>
      <c r="E85" s="84" t="s">
        <v>4</v>
      </c>
      <c r="I85" s="3"/>
      <c r="J85" s="3"/>
      <c r="K85" s="3"/>
      <c r="L85" s="3"/>
      <c r="M85" s="3"/>
      <c r="N85" s="114"/>
      <c r="O85" s="114"/>
      <c r="P85" s="114"/>
      <c r="Q85" s="114"/>
      <c r="R85" s="114"/>
      <c r="S85" s="114"/>
      <c r="T85" s="114"/>
      <c r="U85" s="114"/>
      <c r="V85" s="114"/>
      <c r="W85" s="114"/>
      <c r="X85" s="114"/>
      <c r="Y85" s="114"/>
      <c r="Z85" s="112"/>
    </row>
    <row r="86" spans="1:27" ht="20.100000000000001" customHeight="1" x14ac:dyDescent="0.15">
      <c r="A86" s="89"/>
      <c r="B86" s="89"/>
      <c r="C86" s="116"/>
      <c r="D86" s="113"/>
      <c r="E86" s="113"/>
      <c r="F86" s="113"/>
      <c r="G86" s="113"/>
      <c r="H86" s="113"/>
      <c r="I86" s="110"/>
      <c r="J86" s="115" t="s">
        <v>168</v>
      </c>
      <c r="K86" s="114"/>
      <c r="L86" s="114"/>
      <c r="M86" s="114"/>
      <c r="N86" s="114"/>
      <c r="O86" s="114"/>
      <c r="P86" s="114"/>
      <c r="Q86" s="114"/>
      <c r="R86" s="114"/>
      <c r="S86" s="114"/>
      <c r="T86" s="114"/>
      <c r="U86" s="114"/>
      <c r="V86" s="114"/>
      <c r="W86" s="114"/>
      <c r="X86" s="114"/>
      <c r="Y86" s="114"/>
      <c r="Z86" s="112"/>
    </row>
    <row r="87" spans="1:27" ht="20.100000000000001" customHeight="1" x14ac:dyDescent="0.15">
      <c r="A87" s="89">
        <f>IFERROR(IF(OR(AND($I63="する",AND(TRIM($I87)&lt;&gt;"",NOT(IFERROR(SEARCH("@",$I87),0)&gt;0))),AND($I63="しない",NOT(ISBLANK($I87)))),1001,0),3)</f>
        <v>0</v>
      </c>
      <c r="B87" s="89"/>
      <c r="C87" s="116"/>
      <c r="D87" s="108">
        <v>11</v>
      </c>
      <c r="E87" s="84" t="s">
        <v>128</v>
      </c>
      <c r="I87" s="3"/>
      <c r="J87" s="3"/>
      <c r="K87" s="3"/>
      <c r="L87" s="3"/>
      <c r="M87" s="3"/>
      <c r="N87" s="3"/>
      <c r="O87" s="3"/>
      <c r="P87" s="3"/>
      <c r="Q87" s="13"/>
      <c r="R87" s="3"/>
      <c r="S87" s="3"/>
      <c r="T87" s="3"/>
      <c r="U87" s="3"/>
      <c r="V87" s="3"/>
      <c r="W87" s="3"/>
      <c r="X87" s="3"/>
      <c r="Y87" s="3"/>
      <c r="Z87" s="112"/>
    </row>
    <row r="88" spans="1:27" ht="20.100000000000001" customHeight="1" x14ac:dyDescent="0.15">
      <c r="A88" s="89"/>
      <c r="B88" s="89"/>
      <c r="C88" s="116"/>
      <c r="D88" s="108"/>
      <c r="I88" s="110"/>
      <c r="J88" s="121" t="s">
        <v>203</v>
      </c>
      <c r="K88" s="138"/>
      <c r="L88" s="114"/>
      <c r="M88" s="114"/>
      <c r="N88" s="114"/>
      <c r="O88" s="114"/>
      <c r="P88" s="114"/>
      <c r="Q88" s="139"/>
      <c r="R88" s="114"/>
      <c r="S88" s="114"/>
      <c r="T88" s="114"/>
      <c r="U88" s="114"/>
      <c r="V88" s="114"/>
      <c r="W88" s="114"/>
      <c r="X88" s="114"/>
      <c r="Y88" s="114"/>
      <c r="Z88" s="113"/>
      <c r="AA88" s="124"/>
    </row>
    <row r="89" spans="1:27" ht="20.100000000000001" customHeight="1" x14ac:dyDescent="0.15">
      <c r="A89" s="89"/>
      <c r="B89" s="89"/>
      <c r="C89" s="127"/>
      <c r="D89" s="128"/>
      <c r="E89" s="128"/>
      <c r="F89" s="128"/>
      <c r="G89" s="128"/>
      <c r="H89" s="128"/>
      <c r="I89" s="140"/>
      <c r="J89" s="141"/>
      <c r="K89" s="142"/>
      <c r="L89" s="141"/>
      <c r="M89" s="141"/>
      <c r="N89" s="141"/>
      <c r="O89" s="141"/>
      <c r="P89" s="141"/>
      <c r="Q89" s="143"/>
      <c r="R89" s="141"/>
      <c r="S89" s="141"/>
      <c r="T89" s="141"/>
      <c r="U89" s="141"/>
      <c r="V89" s="141"/>
      <c r="W89" s="141"/>
      <c r="X89" s="141"/>
      <c r="Y89" s="141"/>
      <c r="Z89" s="128"/>
      <c r="AA89" s="124"/>
    </row>
    <row r="90" spans="1:27" ht="20.100000000000001" customHeight="1" x14ac:dyDescent="0.15">
      <c r="A90" s="89"/>
      <c r="B90" s="89"/>
      <c r="C90" s="113"/>
      <c r="D90" s="113"/>
      <c r="E90" s="113"/>
      <c r="F90" s="113"/>
      <c r="G90" s="113"/>
      <c r="H90" s="113"/>
      <c r="I90" s="132"/>
      <c r="J90" s="113"/>
      <c r="K90" s="144"/>
      <c r="L90" s="113"/>
      <c r="M90" s="113"/>
      <c r="N90" s="113"/>
      <c r="O90" s="113"/>
      <c r="P90" s="113"/>
      <c r="Q90" s="113"/>
      <c r="R90" s="113"/>
      <c r="S90" s="113"/>
      <c r="T90" s="113"/>
      <c r="U90" s="113"/>
      <c r="V90" s="113"/>
      <c r="W90" s="113"/>
      <c r="X90" s="113"/>
      <c r="Y90" s="113"/>
      <c r="Z90" s="113"/>
    </row>
    <row r="91" spans="1:27" ht="15.75" hidden="1" customHeight="1" x14ac:dyDescent="0.15">
      <c r="A91" s="89"/>
      <c r="B91" s="89"/>
      <c r="C91" s="113"/>
      <c r="D91" s="113"/>
      <c r="E91" s="113"/>
      <c r="F91" s="113"/>
      <c r="G91" s="113"/>
      <c r="H91" s="113"/>
      <c r="I91" s="132"/>
      <c r="J91" s="113"/>
      <c r="K91" s="144"/>
      <c r="L91" s="113"/>
      <c r="M91" s="113"/>
      <c r="N91" s="113"/>
      <c r="O91" s="113"/>
      <c r="P91" s="113"/>
      <c r="Q91" s="113"/>
      <c r="R91" s="113"/>
      <c r="S91" s="113"/>
      <c r="T91" s="113"/>
      <c r="U91" s="113"/>
      <c r="V91" s="113"/>
      <c r="W91" s="113"/>
      <c r="X91" s="113"/>
      <c r="Y91" s="113"/>
      <c r="Z91" s="113"/>
    </row>
    <row r="92" spans="1:27" ht="15.75" hidden="1" customHeight="1" x14ac:dyDescent="0.15">
      <c r="A92" s="89"/>
      <c r="B92" s="89"/>
      <c r="C92" s="113"/>
      <c r="D92" s="113"/>
      <c r="E92" s="113"/>
      <c r="F92" s="113"/>
      <c r="G92" s="113"/>
      <c r="H92" s="113"/>
      <c r="I92" s="132"/>
      <c r="J92" s="113"/>
      <c r="K92" s="144"/>
      <c r="L92" s="113"/>
      <c r="M92" s="113"/>
      <c r="N92" s="113"/>
      <c r="O92" s="113"/>
      <c r="P92" s="113"/>
      <c r="Q92" s="113"/>
      <c r="R92" s="113"/>
      <c r="S92" s="113"/>
      <c r="T92" s="113"/>
      <c r="U92" s="113"/>
      <c r="V92" s="113"/>
      <c r="W92" s="113"/>
      <c r="X92" s="113"/>
      <c r="Y92" s="113"/>
      <c r="Z92" s="113"/>
    </row>
    <row r="93" spans="1:27" ht="15.75" hidden="1" customHeight="1" x14ac:dyDescent="0.15">
      <c r="A93" s="89"/>
      <c r="B93" s="89"/>
      <c r="C93" s="113"/>
      <c r="D93" s="113"/>
      <c r="E93" s="113"/>
      <c r="F93" s="113"/>
      <c r="G93" s="113"/>
      <c r="H93" s="113"/>
      <c r="I93" s="132"/>
      <c r="J93" s="113"/>
      <c r="K93" s="144"/>
      <c r="L93" s="113"/>
      <c r="M93" s="113"/>
      <c r="N93" s="113"/>
      <c r="O93" s="113"/>
      <c r="P93" s="113"/>
      <c r="Q93" s="113"/>
      <c r="R93" s="113"/>
      <c r="S93" s="113"/>
      <c r="T93" s="113"/>
      <c r="U93" s="113"/>
      <c r="V93" s="113"/>
      <c r="W93" s="113"/>
      <c r="X93" s="113"/>
      <c r="Y93" s="113"/>
      <c r="Z93" s="113"/>
    </row>
    <row r="94" spans="1:27" ht="15.75" hidden="1" customHeight="1" x14ac:dyDescent="0.15">
      <c r="A94" s="89"/>
      <c r="B94" s="89"/>
      <c r="C94" s="113"/>
      <c r="D94" s="113"/>
      <c r="E94" s="113"/>
      <c r="F94" s="113"/>
      <c r="G94" s="113"/>
      <c r="H94" s="113"/>
      <c r="I94" s="132"/>
      <c r="J94" s="113"/>
      <c r="K94" s="144"/>
      <c r="L94" s="113"/>
      <c r="M94" s="113"/>
      <c r="N94" s="113"/>
      <c r="O94" s="113"/>
      <c r="P94" s="113"/>
      <c r="Q94" s="113"/>
      <c r="R94" s="113"/>
      <c r="S94" s="113"/>
      <c r="T94" s="113"/>
      <c r="U94" s="113"/>
      <c r="V94" s="113"/>
      <c r="W94" s="113"/>
      <c r="X94" s="113"/>
      <c r="Y94" s="113"/>
      <c r="Z94" s="113"/>
    </row>
    <row r="95" spans="1:27" ht="15.75" hidden="1" customHeight="1" x14ac:dyDescent="0.15">
      <c r="A95" s="89"/>
      <c r="B95" s="89"/>
      <c r="C95" s="113"/>
      <c r="D95" s="113"/>
      <c r="E95" s="113"/>
      <c r="F95" s="113"/>
      <c r="G95" s="113"/>
      <c r="H95" s="113"/>
      <c r="I95" s="132"/>
      <c r="J95" s="113"/>
      <c r="K95" s="144"/>
      <c r="L95" s="113"/>
      <c r="M95" s="113"/>
      <c r="N95" s="113"/>
      <c r="O95" s="113"/>
      <c r="P95" s="113"/>
      <c r="Q95" s="113"/>
      <c r="R95" s="113"/>
      <c r="S95" s="113"/>
      <c r="T95" s="113"/>
      <c r="U95" s="113"/>
      <c r="V95" s="113"/>
      <c r="W95" s="113"/>
      <c r="X95" s="113"/>
      <c r="Y95" s="113"/>
      <c r="Z95" s="113"/>
    </row>
    <row r="96" spans="1:27" ht="15.75" hidden="1" customHeight="1" x14ac:dyDescent="0.15">
      <c r="A96" s="89"/>
      <c r="B96" s="89"/>
      <c r="C96" s="113"/>
      <c r="D96" s="113"/>
      <c r="E96" s="113"/>
      <c r="F96" s="113"/>
      <c r="G96" s="113"/>
      <c r="H96" s="113"/>
      <c r="I96" s="132"/>
      <c r="J96" s="113"/>
      <c r="K96" s="144"/>
      <c r="L96" s="113"/>
      <c r="M96" s="113"/>
      <c r="N96" s="113"/>
      <c r="O96" s="113"/>
      <c r="P96" s="113"/>
      <c r="Q96" s="113"/>
      <c r="R96" s="113"/>
      <c r="S96" s="113"/>
      <c r="T96" s="113"/>
      <c r="U96" s="113"/>
      <c r="V96" s="113"/>
      <c r="W96" s="113"/>
      <c r="X96" s="113"/>
      <c r="Y96" s="113"/>
      <c r="Z96" s="113"/>
    </row>
    <row r="97" spans="1:26" ht="15.75" hidden="1" customHeight="1" x14ac:dyDescent="0.15">
      <c r="A97" s="89"/>
      <c r="B97" s="89"/>
      <c r="C97" s="113"/>
      <c r="D97" s="113"/>
      <c r="E97" s="113"/>
      <c r="F97" s="113"/>
      <c r="G97" s="113"/>
      <c r="H97" s="113"/>
      <c r="I97" s="132"/>
      <c r="J97" s="113"/>
      <c r="K97" s="144"/>
      <c r="L97" s="113"/>
      <c r="M97" s="113"/>
      <c r="N97" s="113"/>
      <c r="O97" s="113"/>
      <c r="P97" s="113"/>
      <c r="Q97" s="113"/>
      <c r="R97" s="113"/>
      <c r="S97" s="113"/>
      <c r="T97" s="113"/>
      <c r="U97" s="113"/>
      <c r="V97" s="113"/>
      <c r="W97" s="113"/>
      <c r="X97" s="113"/>
      <c r="Y97" s="113"/>
      <c r="Z97" s="113"/>
    </row>
    <row r="98" spans="1:26" ht="15.75" hidden="1" customHeight="1" x14ac:dyDescent="0.15">
      <c r="A98" s="89"/>
      <c r="B98" s="89"/>
      <c r="C98" s="113"/>
      <c r="D98" s="113"/>
      <c r="E98" s="113"/>
      <c r="F98" s="113"/>
      <c r="G98" s="113"/>
      <c r="H98" s="113"/>
      <c r="I98" s="132"/>
      <c r="J98" s="113"/>
      <c r="K98" s="144"/>
      <c r="L98" s="113"/>
      <c r="M98" s="113"/>
      <c r="N98" s="113"/>
      <c r="O98" s="113"/>
      <c r="P98" s="113"/>
      <c r="Q98" s="113"/>
      <c r="R98" s="113"/>
      <c r="S98" s="113"/>
      <c r="T98" s="113"/>
      <c r="U98" s="113"/>
      <c r="V98" s="113"/>
      <c r="W98" s="113"/>
      <c r="X98" s="113"/>
      <c r="Y98" s="113"/>
      <c r="Z98" s="113"/>
    </row>
    <row r="99" spans="1:26" ht="15.75" hidden="1" customHeight="1" x14ac:dyDescent="0.15">
      <c r="A99" s="89"/>
      <c r="B99" s="89"/>
      <c r="C99" s="113"/>
      <c r="D99" s="113"/>
      <c r="E99" s="113"/>
      <c r="F99" s="113"/>
      <c r="G99" s="113"/>
      <c r="H99" s="113"/>
      <c r="I99" s="132"/>
      <c r="J99" s="113"/>
      <c r="K99" s="144"/>
      <c r="L99" s="113"/>
      <c r="M99" s="113"/>
      <c r="N99" s="113"/>
      <c r="O99" s="113"/>
      <c r="P99" s="113"/>
      <c r="Q99" s="113"/>
      <c r="R99" s="113"/>
      <c r="S99" s="113"/>
      <c r="T99" s="113"/>
      <c r="U99" s="113"/>
      <c r="V99" s="113"/>
      <c r="W99" s="113"/>
      <c r="X99" s="113"/>
      <c r="Y99" s="113"/>
      <c r="Z99" s="113"/>
    </row>
    <row r="100" spans="1:26" ht="15.75" hidden="1" customHeight="1" x14ac:dyDescent="0.15">
      <c r="A100" s="89"/>
      <c r="B100" s="89"/>
      <c r="C100" s="113"/>
      <c r="D100" s="113"/>
      <c r="E100" s="113"/>
      <c r="F100" s="113"/>
      <c r="G100" s="113"/>
      <c r="H100" s="113"/>
      <c r="I100" s="132"/>
      <c r="J100" s="113"/>
      <c r="K100" s="144"/>
      <c r="L100" s="113"/>
      <c r="M100" s="113"/>
      <c r="N100" s="113"/>
      <c r="O100" s="113"/>
      <c r="P100" s="113"/>
      <c r="Q100" s="113"/>
      <c r="R100" s="113"/>
      <c r="S100" s="113"/>
      <c r="T100" s="113"/>
      <c r="U100" s="113"/>
      <c r="V100" s="113"/>
      <c r="W100" s="113"/>
      <c r="X100" s="113"/>
      <c r="Y100" s="113"/>
      <c r="Z100" s="113"/>
    </row>
    <row r="101" spans="1:26" ht="15.75" hidden="1" customHeight="1" x14ac:dyDescent="0.15">
      <c r="A101" s="89"/>
      <c r="B101" s="89"/>
      <c r="C101" s="113"/>
      <c r="D101" s="113"/>
      <c r="E101" s="113"/>
      <c r="F101" s="113"/>
      <c r="G101" s="113"/>
      <c r="H101" s="113"/>
      <c r="I101" s="132"/>
      <c r="J101" s="113"/>
      <c r="K101" s="144"/>
      <c r="L101" s="113"/>
      <c r="M101" s="113"/>
      <c r="N101" s="113"/>
      <c r="O101" s="113"/>
      <c r="P101" s="113"/>
      <c r="Q101" s="113"/>
      <c r="R101" s="113"/>
      <c r="S101" s="113"/>
      <c r="T101" s="113"/>
      <c r="U101" s="113"/>
      <c r="V101" s="113"/>
      <c r="W101" s="113"/>
      <c r="X101" s="113"/>
      <c r="Y101" s="113"/>
      <c r="Z101" s="113"/>
    </row>
    <row r="102" spans="1:26" ht="15.75" hidden="1" customHeight="1" x14ac:dyDescent="0.15">
      <c r="A102" s="89"/>
      <c r="B102" s="89"/>
      <c r="C102" s="113"/>
      <c r="D102" s="113"/>
      <c r="E102" s="113"/>
      <c r="F102" s="113"/>
      <c r="G102" s="113"/>
      <c r="H102" s="113"/>
      <c r="I102" s="132"/>
      <c r="J102" s="113"/>
      <c r="K102" s="144"/>
      <c r="L102" s="113"/>
      <c r="M102" s="113"/>
      <c r="N102" s="113"/>
      <c r="O102" s="113"/>
      <c r="P102" s="113"/>
      <c r="Q102" s="113"/>
      <c r="R102" s="113"/>
      <c r="S102" s="113"/>
      <c r="T102" s="113"/>
      <c r="U102" s="113"/>
      <c r="V102" s="113"/>
      <c r="W102" s="113"/>
      <c r="X102" s="113"/>
      <c r="Y102" s="113"/>
      <c r="Z102" s="113"/>
    </row>
    <row r="103" spans="1:26" ht="15.75" hidden="1" customHeight="1" x14ac:dyDescent="0.15">
      <c r="A103" s="89"/>
      <c r="B103" s="89"/>
      <c r="C103" s="113"/>
      <c r="D103" s="113"/>
      <c r="E103" s="113"/>
      <c r="F103" s="113"/>
      <c r="G103" s="113"/>
      <c r="H103" s="113"/>
      <c r="I103" s="132"/>
      <c r="J103" s="113"/>
      <c r="K103" s="144"/>
      <c r="L103" s="113"/>
      <c r="M103" s="113"/>
      <c r="N103" s="113"/>
      <c r="O103" s="113"/>
      <c r="P103" s="113"/>
      <c r="Q103" s="113"/>
      <c r="R103" s="113"/>
      <c r="S103" s="113"/>
      <c r="T103" s="113"/>
      <c r="U103" s="113"/>
      <c r="V103" s="113"/>
      <c r="W103" s="113"/>
      <c r="X103" s="113"/>
      <c r="Y103" s="113"/>
      <c r="Z103" s="113"/>
    </row>
    <row r="104" spans="1:26" ht="15.75" hidden="1" customHeight="1" x14ac:dyDescent="0.15">
      <c r="A104" s="89"/>
      <c r="B104" s="89"/>
      <c r="C104" s="113"/>
      <c r="D104" s="113"/>
      <c r="E104" s="113"/>
      <c r="F104" s="113"/>
      <c r="G104" s="113"/>
      <c r="H104" s="113"/>
      <c r="I104" s="132"/>
      <c r="J104" s="113"/>
      <c r="K104" s="144"/>
      <c r="L104" s="113"/>
      <c r="M104" s="113"/>
      <c r="N104" s="113"/>
      <c r="O104" s="113"/>
      <c r="P104" s="113"/>
      <c r="Q104" s="113"/>
      <c r="R104" s="113"/>
      <c r="S104" s="113"/>
      <c r="T104" s="113"/>
      <c r="U104" s="113"/>
      <c r="V104" s="113"/>
      <c r="W104" s="113"/>
      <c r="X104" s="113"/>
      <c r="Y104" s="113"/>
      <c r="Z104" s="113"/>
    </row>
    <row r="105" spans="1:26" ht="15.75" hidden="1" customHeight="1" x14ac:dyDescent="0.15">
      <c r="A105" s="89"/>
      <c r="B105" s="89"/>
      <c r="C105" s="113"/>
      <c r="D105" s="113"/>
      <c r="E105" s="113"/>
      <c r="F105" s="113"/>
      <c r="G105" s="113"/>
      <c r="H105" s="113"/>
      <c r="I105" s="132"/>
      <c r="J105" s="113"/>
      <c r="K105" s="144"/>
      <c r="L105" s="113"/>
      <c r="M105" s="113"/>
      <c r="N105" s="113"/>
      <c r="O105" s="113"/>
      <c r="P105" s="113"/>
      <c r="Q105" s="113"/>
      <c r="R105" s="113"/>
      <c r="S105" s="113"/>
      <c r="T105" s="113"/>
      <c r="U105" s="113"/>
      <c r="V105" s="113"/>
      <c r="W105" s="113"/>
      <c r="X105" s="113"/>
      <c r="Y105" s="113"/>
      <c r="Z105" s="113"/>
    </row>
    <row r="106" spans="1:26" ht="15.75" hidden="1" customHeight="1" x14ac:dyDescent="0.15">
      <c r="A106" s="89"/>
      <c r="B106" s="89"/>
      <c r="C106" s="113"/>
      <c r="D106" s="113"/>
      <c r="E106" s="113"/>
      <c r="F106" s="113"/>
      <c r="G106" s="113"/>
      <c r="H106" s="113"/>
      <c r="I106" s="132"/>
      <c r="J106" s="113"/>
      <c r="K106" s="144"/>
      <c r="L106" s="113"/>
      <c r="M106" s="113"/>
      <c r="N106" s="113"/>
      <c r="O106" s="113"/>
      <c r="P106" s="113"/>
      <c r="Q106" s="113"/>
      <c r="R106" s="113"/>
      <c r="S106" s="113"/>
      <c r="T106" s="113"/>
      <c r="U106" s="113"/>
      <c r="V106" s="113"/>
      <c r="W106" s="113"/>
      <c r="X106" s="113"/>
      <c r="Y106" s="113"/>
      <c r="Z106" s="113"/>
    </row>
    <row r="107" spans="1:26" ht="15.75" hidden="1" customHeight="1" x14ac:dyDescent="0.15">
      <c r="A107" s="89"/>
      <c r="B107" s="89"/>
      <c r="C107" s="113"/>
      <c r="D107" s="113"/>
      <c r="E107" s="113"/>
      <c r="F107" s="113"/>
      <c r="G107" s="113"/>
      <c r="H107" s="113"/>
      <c r="I107" s="132"/>
      <c r="J107" s="113"/>
      <c r="K107" s="144"/>
      <c r="L107" s="113"/>
      <c r="M107" s="113"/>
      <c r="N107" s="113"/>
      <c r="O107" s="113"/>
      <c r="P107" s="113"/>
      <c r="Q107" s="113"/>
      <c r="R107" s="113"/>
      <c r="S107" s="113"/>
      <c r="T107" s="113"/>
      <c r="U107" s="113"/>
      <c r="V107" s="113"/>
      <c r="W107" s="113"/>
      <c r="X107" s="113"/>
      <c r="Y107" s="113"/>
      <c r="Z107" s="113"/>
    </row>
    <row r="108" spans="1:26" ht="20.100000000000001" customHeight="1" x14ac:dyDescent="0.15">
      <c r="A108" s="89"/>
      <c r="B108" s="89"/>
      <c r="C108" s="113"/>
      <c r="D108" s="113"/>
      <c r="E108" s="113"/>
      <c r="F108" s="113"/>
      <c r="G108" s="113"/>
      <c r="H108" s="113"/>
      <c r="I108" s="132"/>
      <c r="J108" s="113"/>
      <c r="K108" s="144"/>
      <c r="L108" s="113"/>
      <c r="M108" s="113"/>
      <c r="N108" s="113"/>
      <c r="O108" s="113"/>
      <c r="P108" s="113"/>
      <c r="Q108" s="113"/>
      <c r="R108" s="113"/>
      <c r="S108" s="113"/>
      <c r="T108" s="113"/>
      <c r="U108" s="113"/>
      <c r="V108" s="113"/>
      <c r="W108" s="113"/>
      <c r="X108" s="113"/>
      <c r="Y108" s="113"/>
      <c r="Z108" s="113"/>
    </row>
    <row r="109" spans="1:26" ht="20.100000000000001" customHeight="1" x14ac:dyDescent="0.15">
      <c r="A109" s="89"/>
      <c r="B109" s="89"/>
      <c r="C109" s="100" t="s">
        <v>126</v>
      </c>
      <c r="D109" s="101"/>
      <c r="E109" s="101"/>
      <c r="F109" s="101"/>
      <c r="G109" s="101"/>
      <c r="H109" s="102"/>
      <c r="Q109" s="145"/>
    </row>
    <row r="110" spans="1:26" ht="15" customHeight="1" x14ac:dyDescent="0.15">
      <c r="A110" s="89"/>
      <c r="B110" s="89"/>
      <c r="C110" s="146"/>
      <c r="D110" s="147"/>
      <c r="E110" s="147"/>
      <c r="F110" s="147"/>
      <c r="G110" s="147"/>
      <c r="H110" s="147"/>
      <c r="I110" s="148"/>
      <c r="J110" s="105"/>
      <c r="K110" s="148"/>
      <c r="L110" s="105"/>
      <c r="M110" s="105"/>
      <c r="N110" s="105"/>
      <c r="O110" s="105"/>
      <c r="P110" s="105"/>
      <c r="Q110" s="149"/>
      <c r="R110" s="105"/>
      <c r="S110" s="105"/>
      <c r="T110" s="105"/>
      <c r="U110" s="105"/>
      <c r="V110" s="105"/>
      <c r="W110" s="105"/>
      <c r="X110" s="105"/>
      <c r="Y110" s="105"/>
      <c r="Z110" s="106"/>
    </row>
    <row r="111" spans="1:26" ht="30" customHeight="1" x14ac:dyDescent="0.15">
      <c r="A111" s="89"/>
      <c r="B111" s="89"/>
      <c r="C111" s="146"/>
      <c r="D111" s="150" t="s">
        <v>189</v>
      </c>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12"/>
    </row>
    <row r="112" spans="1:26" ht="20.100000000000001" customHeight="1" x14ac:dyDescent="0.15">
      <c r="A112" s="89"/>
      <c r="B112" s="89"/>
      <c r="C112" s="107"/>
      <c r="D112" s="108">
        <v>1</v>
      </c>
      <c r="E112" s="84" t="s">
        <v>124</v>
      </c>
      <c r="I112" s="3"/>
      <c r="J112" s="3"/>
      <c r="K112" s="3"/>
      <c r="L112" s="3"/>
      <c r="M112" s="3"/>
      <c r="N112" s="3"/>
      <c r="O112" s="3"/>
      <c r="P112" s="3"/>
      <c r="Q112" s="4"/>
      <c r="R112" s="3"/>
      <c r="S112" s="3"/>
      <c r="T112" s="3"/>
      <c r="U112" s="3"/>
      <c r="V112" s="3"/>
      <c r="W112" s="3"/>
      <c r="X112" s="3"/>
      <c r="Y112" s="3"/>
      <c r="Z112" s="112"/>
    </row>
    <row r="113" spans="1:26" ht="20.100000000000001" customHeight="1" x14ac:dyDescent="0.15">
      <c r="A113" s="89"/>
      <c r="B113" s="89"/>
      <c r="C113" s="107"/>
      <c r="D113" s="108"/>
      <c r="E113" s="113"/>
      <c r="F113" s="113"/>
      <c r="G113" s="113"/>
      <c r="H113" s="113"/>
      <c r="I113" s="119"/>
      <c r="J113" s="115" t="s">
        <v>125</v>
      </c>
      <c r="K113" s="138"/>
      <c r="L113" s="114"/>
      <c r="M113" s="114"/>
      <c r="N113" s="114"/>
      <c r="O113" s="114"/>
      <c r="P113" s="114"/>
      <c r="Q113" s="151"/>
      <c r="R113" s="114"/>
      <c r="S113" s="114"/>
      <c r="T113" s="114"/>
      <c r="U113" s="114"/>
      <c r="V113" s="114"/>
      <c r="W113" s="114"/>
      <c r="X113" s="114"/>
      <c r="Y113" s="114"/>
      <c r="Z113" s="112"/>
    </row>
    <row r="114" spans="1:26" ht="20.100000000000001" customHeight="1" x14ac:dyDescent="0.15">
      <c r="A114" s="89">
        <f>IFERROR(IF(AND(TRIM($I114)&lt;&gt;"", NOT(OR(IFERROR(SEARCH(" ",$I114),0)&gt;0, IFERROR(SEARCH("　",$I114),0)&gt;0))),1001,0),3)</f>
        <v>0</v>
      </c>
      <c r="B114" s="89"/>
      <c r="C114" s="107"/>
      <c r="D114" s="108">
        <f>D112+1</f>
        <v>2</v>
      </c>
      <c r="E114" s="84" t="s">
        <v>176</v>
      </c>
      <c r="I114" s="3"/>
      <c r="J114" s="3"/>
      <c r="K114" s="3"/>
      <c r="L114" s="3"/>
      <c r="M114" s="3"/>
      <c r="N114" s="3"/>
      <c r="O114" s="3"/>
      <c r="P114" s="3"/>
      <c r="Q114" s="3"/>
      <c r="R114" s="3"/>
      <c r="S114" s="3"/>
      <c r="T114" s="3"/>
      <c r="U114" s="3"/>
      <c r="V114" s="3"/>
      <c r="W114" s="3"/>
      <c r="X114" s="3"/>
      <c r="Y114" s="3"/>
      <c r="Z114" s="112"/>
    </row>
    <row r="115" spans="1:26" ht="20.100000000000001" customHeight="1" x14ac:dyDescent="0.15">
      <c r="A115" s="89"/>
      <c r="B115" s="89"/>
      <c r="C115" s="107"/>
      <c r="D115" s="108"/>
      <c r="E115" s="113"/>
      <c r="F115" s="113"/>
      <c r="G115" s="113"/>
      <c r="H115" s="113"/>
      <c r="I115" s="119"/>
      <c r="J115" s="115" t="s">
        <v>167</v>
      </c>
      <c r="K115" s="115"/>
      <c r="L115" s="115"/>
      <c r="M115" s="115"/>
      <c r="N115" s="115"/>
      <c r="O115" s="115"/>
      <c r="P115" s="115"/>
      <c r="Q115" s="115"/>
      <c r="R115" s="115"/>
      <c r="S115" s="115"/>
      <c r="T115" s="115"/>
      <c r="U115" s="115"/>
      <c r="V115" s="115"/>
      <c r="W115" s="115"/>
      <c r="X115" s="115"/>
      <c r="Y115" s="115"/>
      <c r="Z115" s="112"/>
    </row>
    <row r="116" spans="1:26" ht="20.100000000000001" customHeight="1" x14ac:dyDescent="0.15">
      <c r="A116" s="89">
        <f>IFERROR(IF(AND(TRIM($I116)&lt;&gt;"", NOT(OR(IFERROR(SEARCH(" ",$I116),0)&gt;0, IFERROR(SEARCH("　",$I116),0)&gt;0))),1001,0),3)</f>
        <v>0</v>
      </c>
      <c r="B116" s="89"/>
      <c r="C116" s="107"/>
      <c r="D116" s="108">
        <f>D114+1</f>
        <v>3</v>
      </c>
      <c r="E116" s="84" t="s">
        <v>177</v>
      </c>
      <c r="I116" s="3"/>
      <c r="J116" s="3"/>
      <c r="K116" s="3"/>
      <c r="L116" s="3"/>
      <c r="M116" s="3"/>
      <c r="N116" s="3"/>
      <c r="O116" s="3"/>
      <c r="P116" s="3"/>
      <c r="Q116" s="3"/>
      <c r="R116" s="3"/>
      <c r="S116" s="3"/>
      <c r="T116" s="3"/>
      <c r="U116" s="3"/>
      <c r="V116" s="3"/>
      <c r="W116" s="3"/>
      <c r="X116" s="3"/>
      <c r="Y116" s="3"/>
      <c r="Z116" s="112"/>
    </row>
    <row r="117" spans="1:26" ht="20.100000000000001" customHeight="1" x14ac:dyDescent="0.15">
      <c r="A117" s="89"/>
      <c r="B117" s="89"/>
      <c r="C117" s="107"/>
      <c r="D117" s="113"/>
      <c r="E117" s="113"/>
      <c r="F117" s="113"/>
      <c r="G117" s="113"/>
      <c r="H117" s="113"/>
      <c r="I117" s="119"/>
      <c r="J117" s="115" t="s">
        <v>5</v>
      </c>
      <c r="K117" s="115"/>
      <c r="L117" s="115"/>
      <c r="M117" s="115"/>
      <c r="N117" s="115"/>
      <c r="O117" s="115"/>
      <c r="P117" s="115"/>
      <c r="Q117" s="115"/>
      <c r="R117" s="115"/>
      <c r="S117" s="115"/>
      <c r="T117" s="115"/>
      <c r="U117" s="115"/>
      <c r="V117" s="115"/>
      <c r="W117" s="115"/>
      <c r="X117" s="115"/>
      <c r="Y117" s="115"/>
      <c r="Z117" s="112"/>
    </row>
    <row r="118" spans="1:26" ht="20.100000000000001" customHeight="1" x14ac:dyDescent="0.15">
      <c r="A118" s="89"/>
      <c r="B118" s="89"/>
      <c r="C118" s="107"/>
      <c r="D118" s="108">
        <f>D116+1</f>
        <v>4</v>
      </c>
      <c r="E118" s="84" t="s">
        <v>0</v>
      </c>
      <c r="I118" s="36"/>
      <c r="J118" s="37"/>
      <c r="K118" s="37"/>
      <c r="L118" s="37"/>
      <c r="M118" s="37"/>
      <c r="N118" s="113"/>
      <c r="O118" s="113"/>
      <c r="P118" s="113"/>
      <c r="Q118" s="113"/>
      <c r="R118" s="113"/>
      <c r="S118" s="113"/>
      <c r="T118" s="113"/>
      <c r="U118" s="113"/>
      <c r="V118" s="113"/>
      <c r="W118" s="113"/>
      <c r="X118" s="113"/>
      <c r="Y118" s="113"/>
      <c r="Z118" s="112"/>
    </row>
    <row r="119" spans="1:26" ht="20.100000000000001" customHeight="1" x14ac:dyDescent="0.15">
      <c r="A119" s="89"/>
      <c r="B119" s="89"/>
      <c r="C119" s="107"/>
      <c r="D119" s="108"/>
      <c r="E119" s="113"/>
      <c r="F119" s="113"/>
      <c r="G119" s="113"/>
      <c r="H119" s="113"/>
      <c r="I119" s="110"/>
      <c r="J119" s="115" t="s">
        <v>206</v>
      </c>
      <c r="K119" s="114"/>
      <c r="L119" s="114"/>
      <c r="M119" s="114"/>
      <c r="N119" s="114"/>
      <c r="O119" s="114"/>
      <c r="P119" s="114"/>
      <c r="Q119" s="114"/>
      <c r="R119" s="114"/>
      <c r="S119" s="114"/>
      <c r="T119" s="114"/>
      <c r="U119" s="114"/>
      <c r="V119" s="114"/>
      <c r="W119" s="114"/>
      <c r="X119" s="114"/>
      <c r="Y119" s="114"/>
      <c r="Z119" s="112"/>
    </row>
    <row r="120" spans="1:26" ht="20.100000000000001" customHeight="1" x14ac:dyDescent="0.15">
      <c r="A120" s="89">
        <f>IFERROR(IF(AND(TRIM($I120)&lt;&gt;"", AND(OR(ISERROR(FIND("@"&amp;LEFT($I120,3)&amp;"@", 都道府県3))=FALSE, ISERROR(FIND("@"&amp;LEFT($I120,4)&amp;"@",都道府県4))=FALSE))=FALSE),1001,0),3)</f>
        <v>0</v>
      </c>
      <c r="B120" s="89"/>
      <c r="C120" s="107"/>
      <c r="D120" s="108">
        <f>D118+1</f>
        <v>5</v>
      </c>
      <c r="E120" s="84" t="s">
        <v>127</v>
      </c>
      <c r="I120" s="10"/>
      <c r="J120" s="10"/>
      <c r="K120" s="10"/>
      <c r="L120" s="10"/>
      <c r="M120" s="10"/>
      <c r="N120" s="10"/>
      <c r="O120" s="10"/>
      <c r="P120" s="10"/>
      <c r="Q120" s="11"/>
      <c r="R120" s="10"/>
      <c r="S120" s="10"/>
      <c r="T120" s="10"/>
      <c r="U120" s="10"/>
      <c r="V120" s="10"/>
      <c r="W120" s="10"/>
      <c r="X120" s="10"/>
      <c r="Y120" s="10"/>
      <c r="Z120" s="112"/>
    </row>
    <row r="121" spans="1:26" ht="20.100000000000001" customHeight="1" x14ac:dyDescent="0.15">
      <c r="A121" s="89"/>
      <c r="B121" s="89"/>
      <c r="C121" s="107"/>
      <c r="D121" s="108"/>
      <c r="E121" s="113"/>
      <c r="F121" s="113"/>
      <c r="G121" s="113"/>
      <c r="H121" s="113"/>
      <c r="I121" s="110"/>
      <c r="J121" s="115" t="s">
        <v>174</v>
      </c>
      <c r="K121" s="114"/>
      <c r="L121" s="114"/>
      <c r="M121" s="114"/>
      <c r="N121" s="114"/>
      <c r="O121" s="114"/>
      <c r="P121" s="114"/>
      <c r="Q121" s="114"/>
      <c r="R121" s="114"/>
      <c r="S121" s="114"/>
      <c r="T121" s="114"/>
      <c r="U121" s="114"/>
      <c r="V121" s="114"/>
      <c r="W121" s="114"/>
      <c r="X121" s="114"/>
      <c r="Y121" s="114"/>
      <c r="Z121" s="112"/>
    </row>
    <row r="122" spans="1:26" ht="20.100000000000001" customHeight="1" x14ac:dyDescent="0.15">
      <c r="A122" s="89">
        <f>IFERROR(IF(AND(TRIM($I122)&lt;&gt;"", NOT(AND(ISNUMBER(VALUE(SUBSTITUTE($I122,"-",""))), IFERROR(SEARCH("-",$I122),0)&gt;0))),1001,0),3)</f>
        <v>0</v>
      </c>
      <c r="B122" s="89"/>
      <c r="C122" s="107"/>
      <c r="D122" s="108">
        <f>D120+1</f>
        <v>6</v>
      </c>
      <c r="E122" s="84" t="s">
        <v>3</v>
      </c>
      <c r="I122" s="3"/>
      <c r="J122" s="3"/>
      <c r="K122" s="3"/>
      <c r="L122" s="3"/>
      <c r="M122" s="3"/>
      <c r="O122" s="120" t="s">
        <v>120</v>
      </c>
      <c r="P122" s="1"/>
      <c r="Q122" s="84" t="s">
        <v>121</v>
      </c>
      <c r="Y122" s="114"/>
      <c r="Z122" s="112"/>
    </row>
    <row r="123" spans="1:26" ht="20.100000000000001" customHeight="1" x14ac:dyDescent="0.15">
      <c r="A123" s="89"/>
      <c r="B123" s="89"/>
      <c r="C123" s="116"/>
      <c r="D123" s="113"/>
      <c r="E123" s="113"/>
      <c r="F123" s="113"/>
      <c r="G123" s="113"/>
      <c r="H123" s="113"/>
      <c r="I123" s="110"/>
      <c r="J123" s="115" t="s">
        <v>175</v>
      </c>
      <c r="K123" s="114"/>
      <c r="L123" s="114"/>
      <c r="M123" s="114"/>
      <c r="N123" s="114"/>
      <c r="O123" s="114"/>
      <c r="P123" s="114"/>
      <c r="Q123" s="114"/>
      <c r="R123" s="114"/>
      <c r="S123" s="114"/>
      <c r="T123" s="114"/>
      <c r="U123" s="114"/>
      <c r="V123" s="114"/>
      <c r="W123" s="114"/>
      <c r="X123" s="114"/>
      <c r="Y123" s="114"/>
      <c r="Z123" s="112"/>
    </row>
    <row r="124" spans="1:26" ht="20.100000000000001" customHeight="1" x14ac:dyDescent="0.15">
      <c r="A124" s="89">
        <f>IFERROR(IF(AND(TRIM($I124)&lt;&gt;"", NOT(AND(ISNUMBER(VALUE(SUBSTITUTE($I124,"-",""))), IFERROR(SEARCH("-",$I124),0)&gt;0))),1001,0),3)</f>
        <v>0</v>
      </c>
      <c r="B124" s="89"/>
      <c r="C124" s="107"/>
      <c r="D124" s="108">
        <f>D122+1</f>
        <v>7</v>
      </c>
      <c r="E124" s="84" t="s">
        <v>4</v>
      </c>
      <c r="I124" s="3"/>
      <c r="J124" s="3"/>
      <c r="K124" s="3"/>
      <c r="L124" s="3"/>
      <c r="M124" s="3"/>
      <c r="N124" s="114"/>
      <c r="O124" s="114"/>
      <c r="P124" s="114"/>
      <c r="Q124" s="114"/>
      <c r="R124" s="114"/>
      <c r="S124" s="114"/>
      <c r="T124" s="114"/>
      <c r="U124" s="114"/>
      <c r="V124" s="114"/>
      <c r="W124" s="114"/>
      <c r="X124" s="114"/>
      <c r="Y124" s="114"/>
      <c r="Z124" s="112"/>
    </row>
    <row r="125" spans="1:26" ht="20.100000000000001" customHeight="1" x14ac:dyDescent="0.15">
      <c r="A125" s="89"/>
      <c r="B125" s="89"/>
      <c r="C125" s="116"/>
      <c r="D125" s="113"/>
      <c r="E125" s="113"/>
      <c r="F125" s="113"/>
      <c r="G125" s="113"/>
      <c r="H125" s="113"/>
      <c r="I125" s="110"/>
      <c r="J125" s="115" t="s">
        <v>175</v>
      </c>
      <c r="K125" s="114"/>
      <c r="L125" s="114"/>
      <c r="M125" s="114"/>
      <c r="N125" s="114"/>
      <c r="O125" s="114"/>
      <c r="P125" s="114"/>
      <c r="Q125" s="114"/>
      <c r="R125" s="114"/>
      <c r="S125" s="114"/>
      <c r="T125" s="114"/>
      <c r="U125" s="114"/>
      <c r="V125" s="114"/>
      <c r="W125" s="114"/>
      <c r="X125" s="114"/>
      <c r="Y125" s="114"/>
      <c r="Z125" s="112"/>
    </row>
    <row r="126" spans="1:26" ht="20.100000000000001" customHeight="1" x14ac:dyDescent="0.15">
      <c r="A126" s="89">
        <f>IFERROR(IF(AND(TRIM($I126)&lt;&gt;"", NOT(IFERROR(SEARCH("@",$I126),0)&gt;0)),1001,0),3)</f>
        <v>0</v>
      </c>
      <c r="B126" s="89"/>
      <c r="C126" s="107"/>
      <c r="D126" s="108">
        <f>D124+1</f>
        <v>8</v>
      </c>
      <c r="E126" s="84" t="s">
        <v>128</v>
      </c>
      <c r="I126" s="3"/>
      <c r="J126" s="3"/>
      <c r="K126" s="3"/>
      <c r="L126" s="3"/>
      <c r="M126" s="3"/>
      <c r="N126" s="3"/>
      <c r="O126" s="3"/>
      <c r="P126" s="3"/>
      <c r="Q126" s="13"/>
      <c r="R126" s="3"/>
      <c r="S126" s="3"/>
      <c r="T126" s="3"/>
      <c r="U126" s="3"/>
      <c r="V126" s="3"/>
      <c r="W126" s="3"/>
      <c r="X126" s="3"/>
      <c r="Y126" s="3"/>
      <c r="Z126" s="112"/>
    </row>
    <row r="127" spans="1:26" ht="20.100000000000001" customHeight="1" x14ac:dyDescent="0.15">
      <c r="A127" s="89"/>
      <c r="B127" s="89"/>
      <c r="C127" s="116"/>
      <c r="D127" s="113"/>
      <c r="E127" s="113"/>
      <c r="F127" s="113"/>
      <c r="G127" s="113"/>
      <c r="H127" s="113"/>
      <c r="I127" s="110"/>
      <c r="J127" s="121" t="s">
        <v>204</v>
      </c>
      <c r="K127" s="138"/>
      <c r="L127" s="114"/>
      <c r="M127" s="114"/>
      <c r="N127" s="114"/>
      <c r="O127" s="114"/>
      <c r="P127" s="114"/>
      <c r="Q127" s="139"/>
      <c r="R127" s="114"/>
      <c r="S127" s="114"/>
      <c r="T127" s="114"/>
      <c r="U127" s="114"/>
      <c r="V127" s="114"/>
      <c r="W127" s="114"/>
      <c r="X127" s="114"/>
      <c r="Y127" s="114"/>
      <c r="Z127" s="112"/>
    </row>
    <row r="128" spans="1:26" ht="20.100000000000001" customHeight="1" x14ac:dyDescent="0.15">
      <c r="A128" s="89"/>
      <c r="B128" s="89"/>
      <c r="C128" s="127"/>
      <c r="D128" s="128"/>
      <c r="E128" s="128"/>
      <c r="F128" s="128"/>
      <c r="G128" s="128"/>
      <c r="H128" s="128"/>
      <c r="I128" s="130"/>
      <c r="J128" s="129"/>
      <c r="K128" s="130"/>
      <c r="L128" s="129"/>
      <c r="M128" s="129"/>
      <c r="N128" s="129"/>
      <c r="O128" s="129"/>
      <c r="P128" s="129"/>
      <c r="Q128" s="152"/>
      <c r="R128" s="129"/>
      <c r="S128" s="129"/>
      <c r="T128" s="129"/>
      <c r="U128" s="129"/>
      <c r="V128" s="129"/>
      <c r="W128" s="129"/>
      <c r="X128" s="129"/>
      <c r="Y128" s="129"/>
      <c r="Z128" s="131"/>
    </row>
    <row r="129" spans="1:26" ht="20.100000000000001" customHeight="1" x14ac:dyDescent="0.15">
      <c r="A129" s="89"/>
      <c r="B129" s="89"/>
      <c r="C129" s="113"/>
      <c r="D129" s="113"/>
      <c r="E129" s="113"/>
      <c r="F129" s="113"/>
      <c r="G129" s="113"/>
      <c r="H129" s="113"/>
      <c r="I129" s="133"/>
      <c r="J129" s="133"/>
      <c r="K129" s="133"/>
      <c r="L129" s="133"/>
      <c r="M129" s="133"/>
      <c r="N129" s="133"/>
      <c r="O129" s="133"/>
      <c r="P129" s="133"/>
      <c r="Q129" s="153"/>
      <c r="R129" s="133"/>
      <c r="S129" s="133"/>
      <c r="T129" s="133"/>
      <c r="U129" s="133"/>
      <c r="V129" s="133"/>
      <c r="W129" s="133"/>
      <c r="X129" s="133"/>
      <c r="Y129" s="133"/>
      <c r="Z129" s="113"/>
    </row>
    <row r="130" spans="1:26" ht="15.75" hidden="1" customHeight="1" x14ac:dyDescent="0.15">
      <c r="A130" s="89"/>
      <c r="B130" s="89"/>
      <c r="C130" s="113"/>
      <c r="D130" s="113"/>
      <c r="E130" s="113"/>
      <c r="F130" s="113"/>
      <c r="G130" s="113"/>
      <c r="H130" s="113"/>
      <c r="I130" s="133"/>
      <c r="J130" s="133"/>
      <c r="K130" s="133"/>
      <c r="L130" s="133"/>
      <c r="M130" s="133"/>
      <c r="N130" s="133"/>
      <c r="O130" s="133"/>
      <c r="P130" s="133"/>
      <c r="Q130" s="153"/>
      <c r="R130" s="133"/>
      <c r="S130" s="133"/>
      <c r="T130" s="133"/>
      <c r="U130" s="133"/>
      <c r="V130" s="133"/>
      <c r="W130" s="133"/>
      <c r="X130" s="133"/>
      <c r="Y130" s="133"/>
      <c r="Z130" s="113"/>
    </row>
    <row r="131" spans="1:26" ht="15.75" hidden="1" customHeight="1" x14ac:dyDescent="0.15">
      <c r="A131" s="89"/>
      <c r="B131" s="89"/>
      <c r="C131" s="113"/>
      <c r="D131" s="113"/>
      <c r="E131" s="113"/>
      <c r="F131" s="113"/>
      <c r="G131" s="113"/>
      <c r="H131" s="113"/>
      <c r="I131" s="133"/>
      <c r="J131" s="133"/>
      <c r="K131" s="133"/>
      <c r="L131" s="133"/>
      <c r="M131" s="133"/>
      <c r="N131" s="133"/>
      <c r="O131" s="133"/>
      <c r="P131" s="133"/>
      <c r="Q131" s="153"/>
      <c r="R131" s="133"/>
      <c r="S131" s="133"/>
      <c r="T131" s="133"/>
      <c r="U131" s="133"/>
      <c r="V131" s="133"/>
      <c r="W131" s="133"/>
      <c r="X131" s="133"/>
      <c r="Y131" s="133"/>
      <c r="Z131" s="113"/>
    </row>
    <row r="132" spans="1:26" ht="15.75" hidden="1" customHeight="1" x14ac:dyDescent="0.15">
      <c r="A132" s="89"/>
      <c r="B132" s="89"/>
      <c r="C132" s="113"/>
      <c r="D132" s="113"/>
      <c r="E132" s="113"/>
      <c r="F132" s="113"/>
      <c r="G132" s="113"/>
      <c r="H132" s="113"/>
      <c r="I132" s="133"/>
      <c r="J132" s="133"/>
      <c r="K132" s="133"/>
      <c r="L132" s="133"/>
      <c r="M132" s="133"/>
      <c r="N132" s="133"/>
      <c r="O132" s="133"/>
      <c r="P132" s="133"/>
      <c r="Q132" s="153"/>
      <c r="R132" s="133"/>
      <c r="S132" s="133"/>
      <c r="T132" s="133"/>
      <c r="U132" s="133"/>
      <c r="V132" s="133"/>
      <c r="W132" s="133"/>
      <c r="X132" s="133"/>
      <c r="Y132" s="133"/>
      <c r="Z132" s="113"/>
    </row>
    <row r="133" spans="1:26" ht="15.75" hidden="1" customHeight="1" x14ac:dyDescent="0.15">
      <c r="A133" s="89"/>
      <c r="B133" s="89"/>
      <c r="C133" s="113"/>
      <c r="D133" s="113"/>
      <c r="E133" s="113"/>
      <c r="F133" s="113"/>
      <c r="G133" s="113"/>
      <c r="H133" s="113"/>
      <c r="I133" s="133"/>
      <c r="J133" s="133"/>
      <c r="K133" s="133"/>
      <c r="L133" s="133"/>
      <c r="M133" s="133"/>
      <c r="N133" s="133"/>
      <c r="O133" s="133"/>
      <c r="P133" s="133"/>
      <c r="Q133" s="153"/>
      <c r="R133" s="133"/>
      <c r="S133" s="133"/>
      <c r="T133" s="133"/>
      <c r="U133" s="133"/>
      <c r="V133" s="133"/>
      <c r="W133" s="133"/>
      <c r="X133" s="133"/>
      <c r="Y133" s="133"/>
      <c r="Z133" s="113"/>
    </row>
    <row r="134" spans="1:26" ht="15.75" hidden="1" customHeight="1" x14ac:dyDescent="0.15">
      <c r="A134" s="89"/>
      <c r="B134" s="89"/>
      <c r="C134" s="113"/>
      <c r="D134" s="113"/>
      <c r="E134" s="113"/>
      <c r="F134" s="113"/>
      <c r="G134" s="113"/>
      <c r="H134" s="113"/>
      <c r="I134" s="133"/>
      <c r="J134" s="133"/>
      <c r="K134" s="133"/>
      <c r="L134" s="133"/>
      <c r="M134" s="133"/>
      <c r="N134" s="133"/>
      <c r="O134" s="133"/>
      <c r="P134" s="133"/>
      <c r="Q134" s="153"/>
      <c r="R134" s="133"/>
      <c r="S134" s="133"/>
      <c r="T134" s="133"/>
      <c r="U134" s="133"/>
      <c r="V134" s="133"/>
      <c r="W134" s="133"/>
      <c r="X134" s="133"/>
      <c r="Y134" s="133"/>
      <c r="Z134" s="113"/>
    </row>
    <row r="135" spans="1:26" ht="15.75" hidden="1" customHeight="1" x14ac:dyDescent="0.15">
      <c r="A135" s="89"/>
      <c r="B135" s="89"/>
      <c r="C135" s="113"/>
      <c r="D135" s="113"/>
      <c r="E135" s="113"/>
      <c r="F135" s="113"/>
      <c r="G135" s="113"/>
      <c r="H135" s="113"/>
      <c r="I135" s="133"/>
      <c r="J135" s="133"/>
      <c r="K135" s="133"/>
      <c r="L135" s="133"/>
      <c r="M135" s="133"/>
      <c r="N135" s="133"/>
      <c r="O135" s="133"/>
      <c r="P135" s="133"/>
      <c r="Q135" s="153"/>
      <c r="R135" s="133"/>
      <c r="S135" s="133"/>
      <c r="T135" s="133"/>
      <c r="U135" s="133"/>
      <c r="V135" s="133"/>
      <c r="W135" s="133"/>
      <c r="X135" s="133"/>
      <c r="Y135" s="133"/>
      <c r="Z135" s="113"/>
    </row>
    <row r="136" spans="1:26" ht="15.75" hidden="1" customHeight="1" x14ac:dyDescent="0.15">
      <c r="A136" s="89"/>
      <c r="B136" s="89"/>
      <c r="C136" s="113"/>
      <c r="D136" s="113"/>
      <c r="E136" s="113"/>
      <c r="F136" s="113"/>
      <c r="G136" s="113"/>
      <c r="H136" s="113"/>
      <c r="I136" s="133"/>
      <c r="J136" s="133"/>
      <c r="K136" s="133"/>
      <c r="L136" s="133"/>
      <c r="M136" s="133"/>
      <c r="N136" s="133"/>
      <c r="O136" s="133"/>
      <c r="P136" s="133"/>
      <c r="Q136" s="153"/>
      <c r="R136" s="133"/>
      <c r="S136" s="133"/>
      <c r="T136" s="133"/>
      <c r="U136" s="133"/>
      <c r="V136" s="133"/>
      <c r="W136" s="133"/>
      <c r="X136" s="133"/>
      <c r="Y136" s="133"/>
      <c r="Z136" s="113"/>
    </row>
    <row r="137" spans="1:26" ht="15.75" hidden="1" customHeight="1" x14ac:dyDescent="0.15">
      <c r="A137" s="89"/>
      <c r="B137" s="89"/>
      <c r="C137" s="113"/>
      <c r="D137" s="113"/>
      <c r="E137" s="113"/>
      <c r="F137" s="113"/>
      <c r="G137" s="113"/>
      <c r="H137" s="113"/>
      <c r="I137" s="133"/>
      <c r="J137" s="133"/>
      <c r="K137" s="133"/>
      <c r="L137" s="133"/>
      <c r="M137" s="133"/>
      <c r="N137" s="133"/>
      <c r="O137" s="133"/>
      <c r="P137" s="133"/>
      <c r="Q137" s="153"/>
      <c r="R137" s="133"/>
      <c r="S137" s="133"/>
      <c r="T137" s="133"/>
      <c r="U137" s="133"/>
      <c r="V137" s="133"/>
      <c r="W137" s="133"/>
      <c r="X137" s="133"/>
      <c r="Y137" s="133"/>
      <c r="Z137" s="113"/>
    </row>
    <row r="138" spans="1:26" ht="15.75" hidden="1" customHeight="1" x14ac:dyDescent="0.15">
      <c r="A138" s="89"/>
      <c r="B138" s="89"/>
      <c r="C138" s="113"/>
      <c r="D138" s="113"/>
      <c r="E138" s="113"/>
      <c r="F138" s="113"/>
      <c r="G138" s="113"/>
      <c r="H138" s="113"/>
      <c r="I138" s="133"/>
      <c r="J138" s="133"/>
      <c r="K138" s="133"/>
      <c r="L138" s="133"/>
      <c r="M138" s="133"/>
      <c r="N138" s="133"/>
      <c r="O138" s="133"/>
      <c r="P138" s="133"/>
      <c r="Q138" s="153"/>
      <c r="R138" s="133"/>
      <c r="S138" s="133"/>
      <c r="T138" s="133"/>
      <c r="U138" s="133"/>
      <c r="V138" s="133"/>
      <c r="W138" s="133"/>
      <c r="X138" s="133"/>
      <c r="Y138" s="133"/>
      <c r="Z138" s="113"/>
    </row>
    <row r="139" spans="1:26" ht="15.75" hidden="1" customHeight="1" x14ac:dyDescent="0.15">
      <c r="A139" s="89"/>
      <c r="B139" s="89"/>
      <c r="C139" s="113"/>
      <c r="D139" s="113"/>
      <c r="E139" s="113"/>
      <c r="F139" s="113"/>
      <c r="G139" s="113"/>
      <c r="H139" s="113"/>
      <c r="I139" s="133"/>
      <c r="J139" s="133"/>
      <c r="K139" s="133"/>
      <c r="L139" s="133"/>
      <c r="M139" s="133"/>
      <c r="N139" s="133"/>
      <c r="O139" s="133"/>
      <c r="P139" s="133"/>
      <c r="Q139" s="153"/>
      <c r="R139" s="133"/>
      <c r="S139" s="133"/>
      <c r="T139" s="133"/>
      <c r="U139" s="133"/>
      <c r="V139" s="133"/>
      <c r="W139" s="133"/>
      <c r="X139" s="133"/>
      <c r="Y139" s="133"/>
      <c r="Z139" s="113"/>
    </row>
    <row r="140" spans="1:26" ht="15.75" hidden="1" customHeight="1" x14ac:dyDescent="0.15">
      <c r="A140" s="89"/>
      <c r="B140" s="89"/>
      <c r="C140" s="113"/>
      <c r="D140" s="113"/>
      <c r="E140" s="113"/>
      <c r="F140" s="113"/>
      <c r="G140" s="113"/>
      <c r="H140" s="113"/>
      <c r="I140" s="133"/>
      <c r="J140" s="133"/>
      <c r="K140" s="133"/>
      <c r="L140" s="133"/>
      <c r="M140" s="133"/>
      <c r="N140" s="133"/>
      <c r="O140" s="133"/>
      <c r="P140" s="133"/>
      <c r="Q140" s="153"/>
      <c r="R140" s="133"/>
      <c r="S140" s="133"/>
      <c r="T140" s="133"/>
      <c r="U140" s="133"/>
      <c r="V140" s="133"/>
      <c r="W140" s="133"/>
      <c r="X140" s="133"/>
      <c r="Y140" s="133"/>
      <c r="Z140" s="113"/>
    </row>
    <row r="141" spans="1:26" ht="15.75" hidden="1" customHeight="1" x14ac:dyDescent="0.15">
      <c r="A141" s="89"/>
      <c r="B141" s="89"/>
      <c r="C141" s="113"/>
      <c r="D141" s="113"/>
      <c r="E141" s="113"/>
      <c r="F141" s="113"/>
      <c r="G141" s="113"/>
      <c r="H141" s="113"/>
      <c r="I141" s="133"/>
      <c r="J141" s="133"/>
      <c r="K141" s="133"/>
      <c r="L141" s="133"/>
      <c r="M141" s="133"/>
      <c r="N141" s="133"/>
      <c r="O141" s="133"/>
      <c r="P141" s="133"/>
      <c r="Q141" s="153"/>
      <c r="R141" s="133"/>
      <c r="S141" s="133"/>
      <c r="T141" s="133"/>
      <c r="U141" s="133"/>
      <c r="V141" s="133"/>
      <c r="W141" s="133"/>
      <c r="X141" s="133"/>
      <c r="Y141" s="133"/>
      <c r="Z141" s="113"/>
    </row>
    <row r="142" spans="1:26" ht="15.75" hidden="1" customHeight="1" x14ac:dyDescent="0.15">
      <c r="A142" s="89"/>
      <c r="B142" s="89"/>
      <c r="C142" s="113"/>
      <c r="D142" s="113"/>
      <c r="E142" s="113"/>
      <c r="F142" s="113"/>
      <c r="G142" s="113"/>
      <c r="H142" s="113"/>
      <c r="I142" s="133"/>
      <c r="J142" s="133"/>
      <c r="K142" s="133"/>
      <c r="L142" s="133"/>
      <c r="M142" s="133"/>
      <c r="N142" s="133"/>
      <c r="O142" s="133"/>
      <c r="P142" s="133"/>
      <c r="Q142" s="153"/>
      <c r="R142" s="133"/>
      <c r="S142" s="133"/>
      <c r="T142" s="133"/>
      <c r="U142" s="133"/>
      <c r="V142" s="133"/>
      <c r="W142" s="133"/>
      <c r="X142" s="133"/>
      <c r="Y142" s="133"/>
      <c r="Z142" s="113"/>
    </row>
    <row r="143" spans="1:26" ht="15.75" hidden="1" customHeight="1" x14ac:dyDescent="0.15">
      <c r="A143" s="89"/>
      <c r="B143" s="89"/>
      <c r="C143" s="113"/>
      <c r="D143" s="113"/>
      <c r="E143" s="113"/>
      <c r="F143" s="113"/>
      <c r="G143" s="113"/>
      <c r="H143" s="113"/>
      <c r="I143" s="133"/>
      <c r="J143" s="133"/>
      <c r="K143" s="133"/>
      <c r="L143" s="133"/>
      <c r="M143" s="133"/>
      <c r="N143" s="133"/>
      <c r="O143" s="133"/>
      <c r="P143" s="133"/>
      <c r="Q143" s="153"/>
      <c r="R143" s="133"/>
      <c r="S143" s="133"/>
      <c r="T143" s="133"/>
      <c r="U143" s="133"/>
      <c r="V143" s="133"/>
      <c r="W143" s="133"/>
      <c r="X143" s="133"/>
      <c r="Y143" s="133"/>
      <c r="Z143" s="113"/>
    </row>
    <row r="144" spans="1:26" ht="15.75" hidden="1" customHeight="1" x14ac:dyDescent="0.15">
      <c r="A144" s="89"/>
      <c r="B144" s="89"/>
      <c r="C144" s="113"/>
      <c r="D144" s="113"/>
      <c r="E144" s="113"/>
      <c r="F144" s="113"/>
      <c r="G144" s="113"/>
      <c r="H144" s="113"/>
      <c r="I144" s="133"/>
      <c r="J144" s="133"/>
      <c r="K144" s="133"/>
      <c r="L144" s="133"/>
      <c r="M144" s="133"/>
      <c r="N144" s="133"/>
      <c r="O144" s="133"/>
      <c r="P144" s="133"/>
      <c r="Q144" s="153"/>
      <c r="R144" s="133"/>
      <c r="S144" s="133"/>
      <c r="T144" s="133"/>
      <c r="U144" s="133"/>
      <c r="V144" s="133"/>
      <c r="W144" s="133"/>
      <c r="X144" s="133"/>
      <c r="Y144" s="133"/>
      <c r="Z144" s="113"/>
    </row>
    <row r="145" spans="1:26" ht="15.75" hidden="1" customHeight="1" x14ac:dyDescent="0.15">
      <c r="A145" s="89"/>
      <c r="B145" s="89"/>
      <c r="C145" s="113"/>
      <c r="D145" s="113"/>
      <c r="E145" s="113"/>
      <c r="F145" s="113"/>
      <c r="G145" s="113"/>
      <c r="H145" s="113"/>
      <c r="I145" s="133"/>
      <c r="J145" s="133"/>
      <c r="K145" s="133"/>
      <c r="L145" s="133"/>
      <c r="M145" s="133"/>
      <c r="N145" s="133"/>
      <c r="O145" s="133"/>
      <c r="P145" s="133"/>
      <c r="Q145" s="153"/>
      <c r="R145" s="133"/>
      <c r="S145" s="133"/>
      <c r="T145" s="133"/>
      <c r="U145" s="133"/>
      <c r="V145" s="133"/>
      <c r="W145" s="133"/>
      <c r="X145" s="133"/>
      <c r="Y145" s="133"/>
      <c r="Z145" s="113"/>
    </row>
    <row r="146" spans="1:26" ht="15.75" hidden="1" customHeight="1" x14ac:dyDescent="0.15">
      <c r="A146" s="89"/>
      <c r="B146" s="89"/>
      <c r="C146" s="113"/>
      <c r="D146" s="113"/>
      <c r="E146" s="113"/>
      <c r="F146" s="113"/>
      <c r="G146" s="113"/>
      <c r="H146" s="113"/>
      <c r="I146" s="133"/>
      <c r="J146" s="133"/>
      <c r="K146" s="133"/>
      <c r="L146" s="133"/>
      <c r="M146" s="133"/>
      <c r="N146" s="133"/>
      <c r="O146" s="133"/>
      <c r="P146" s="133"/>
      <c r="Q146" s="153"/>
      <c r="R146" s="133"/>
      <c r="S146" s="133"/>
      <c r="T146" s="133"/>
      <c r="U146" s="133"/>
      <c r="V146" s="133"/>
      <c r="W146" s="133"/>
      <c r="X146" s="133"/>
      <c r="Y146" s="133"/>
      <c r="Z146" s="113"/>
    </row>
    <row r="147" spans="1:26" ht="15.75" hidden="1" customHeight="1" x14ac:dyDescent="0.15">
      <c r="A147" s="89"/>
      <c r="B147" s="89"/>
      <c r="C147" s="113"/>
      <c r="D147" s="113"/>
      <c r="E147" s="113"/>
      <c r="F147" s="113"/>
      <c r="G147" s="113"/>
      <c r="H147" s="113"/>
      <c r="I147" s="133"/>
      <c r="J147" s="133"/>
      <c r="K147" s="133"/>
      <c r="L147" s="133"/>
      <c r="M147" s="133"/>
      <c r="N147" s="133"/>
      <c r="O147" s="133"/>
      <c r="P147" s="133"/>
      <c r="Q147" s="153"/>
      <c r="R147" s="133"/>
      <c r="S147" s="133"/>
      <c r="T147" s="133"/>
      <c r="U147" s="133"/>
      <c r="V147" s="133"/>
      <c r="W147" s="133"/>
      <c r="X147" s="133"/>
      <c r="Y147" s="133"/>
      <c r="Z147" s="113"/>
    </row>
    <row r="148" spans="1:26" ht="15.75" hidden="1" customHeight="1" x14ac:dyDescent="0.15">
      <c r="A148" s="89"/>
      <c r="B148" s="89"/>
      <c r="C148" s="113"/>
      <c r="D148" s="113"/>
      <c r="E148" s="113"/>
      <c r="F148" s="113"/>
      <c r="G148" s="113"/>
      <c r="H148" s="113"/>
      <c r="I148" s="133"/>
      <c r="J148" s="133"/>
      <c r="K148" s="133"/>
      <c r="L148" s="133"/>
      <c r="M148" s="133"/>
      <c r="N148" s="133"/>
      <c r="O148" s="133"/>
      <c r="P148" s="133"/>
      <c r="Q148" s="153"/>
      <c r="R148" s="133"/>
      <c r="S148" s="133"/>
      <c r="T148" s="133"/>
      <c r="U148" s="133"/>
      <c r="V148" s="133"/>
      <c r="W148" s="133"/>
      <c r="X148" s="133"/>
      <c r="Y148" s="133"/>
      <c r="Z148" s="113"/>
    </row>
    <row r="149" spans="1:26" ht="20.100000000000001" customHeight="1" x14ac:dyDescent="0.15">
      <c r="A149" s="89"/>
      <c r="B149" s="89"/>
      <c r="C149" s="113"/>
      <c r="D149" s="113"/>
      <c r="E149" s="113"/>
      <c r="F149" s="113"/>
      <c r="G149" s="113"/>
      <c r="H149" s="113"/>
      <c r="I149" s="133"/>
      <c r="J149" s="113"/>
      <c r="K149" s="113"/>
      <c r="L149" s="113"/>
      <c r="M149" s="113"/>
      <c r="N149" s="113"/>
      <c r="O149" s="113"/>
      <c r="P149" s="113"/>
      <c r="Q149" s="154"/>
      <c r="R149" s="113"/>
      <c r="S149" s="113"/>
      <c r="T149" s="113"/>
      <c r="U149" s="113"/>
      <c r="V149" s="113"/>
      <c r="W149" s="113"/>
      <c r="X149" s="113"/>
      <c r="Y149" s="113"/>
      <c r="Z149" s="113"/>
    </row>
    <row r="150" spans="1:26" ht="20.100000000000001" customHeight="1" x14ac:dyDescent="0.15">
      <c r="A150" s="89"/>
      <c r="B150" s="89"/>
      <c r="C150" s="100" t="s">
        <v>163</v>
      </c>
      <c r="D150" s="101"/>
      <c r="E150" s="101"/>
      <c r="F150" s="101"/>
      <c r="G150" s="101"/>
      <c r="H150" s="102"/>
      <c r="I150" s="134"/>
      <c r="K150" s="134"/>
    </row>
    <row r="151" spans="1:26" ht="20.100000000000001" customHeight="1" x14ac:dyDescent="0.15">
      <c r="A151" s="89"/>
      <c r="B151" s="89"/>
      <c r="C151" s="103"/>
      <c r="D151" s="104"/>
      <c r="E151" s="104"/>
      <c r="F151" s="104"/>
      <c r="G151" s="104"/>
      <c r="H151" s="104"/>
      <c r="I151" s="105"/>
      <c r="J151" s="105"/>
      <c r="K151" s="105"/>
      <c r="L151" s="105"/>
      <c r="M151" s="105"/>
      <c r="N151" s="105"/>
      <c r="O151" s="105"/>
      <c r="P151" s="105"/>
      <c r="Q151" s="105"/>
      <c r="R151" s="105"/>
      <c r="S151" s="105"/>
      <c r="T151" s="105"/>
      <c r="U151" s="105"/>
      <c r="V151" s="105"/>
      <c r="W151" s="105"/>
      <c r="X151" s="105"/>
      <c r="Y151" s="105"/>
      <c r="Z151" s="106"/>
    </row>
    <row r="152" spans="1:26" ht="20.100000000000001" customHeight="1" x14ac:dyDescent="0.15">
      <c r="A152" s="89"/>
      <c r="B152" s="89"/>
      <c r="C152" s="103"/>
      <c r="D152" s="155" t="s">
        <v>70</v>
      </c>
      <c r="E152" s="135"/>
      <c r="F152" s="135"/>
      <c r="G152" s="135"/>
      <c r="H152" s="135"/>
      <c r="I152" s="135"/>
      <c r="J152" s="135"/>
      <c r="K152" s="135"/>
      <c r="L152" s="135"/>
      <c r="M152" s="135"/>
      <c r="N152" s="135"/>
      <c r="O152" s="135"/>
      <c r="P152" s="135"/>
      <c r="Q152" s="135"/>
      <c r="R152" s="135"/>
      <c r="S152" s="135"/>
      <c r="T152" s="135"/>
      <c r="U152" s="135"/>
      <c r="V152" s="135"/>
      <c r="W152" s="135"/>
      <c r="X152" s="114"/>
      <c r="Y152" s="113"/>
      <c r="Z152" s="112"/>
    </row>
    <row r="153" spans="1:26" ht="20.100000000000001" customHeight="1" x14ac:dyDescent="0.15">
      <c r="A153" s="89">
        <f>IFERROR(IF(AND($I153&lt;&gt;"しない", $I153&lt;&gt;"する"),1001,0),3)</f>
        <v>0</v>
      </c>
      <c r="B153" s="89"/>
      <c r="C153" s="107"/>
      <c r="D153" s="108">
        <v>1</v>
      </c>
      <c r="E153" s="113" t="s">
        <v>71</v>
      </c>
      <c r="F153" s="113"/>
      <c r="G153" s="113"/>
      <c r="H153" s="113"/>
      <c r="I153" s="3" t="s">
        <v>209</v>
      </c>
      <c r="J153" s="12"/>
      <c r="K153" s="12"/>
      <c r="L153" s="12"/>
      <c r="M153" s="12"/>
      <c r="N153" s="113"/>
      <c r="O153" s="113"/>
      <c r="P153" s="113"/>
      <c r="Q153" s="113"/>
      <c r="R153" s="113"/>
      <c r="S153" s="113"/>
      <c r="T153" s="113"/>
      <c r="U153" s="113"/>
      <c r="Z153" s="156"/>
    </row>
    <row r="154" spans="1:26" ht="20.100000000000001" customHeight="1" x14ac:dyDescent="0.15">
      <c r="A154" s="89"/>
      <c r="B154" s="89"/>
      <c r="C154" s="116"/>
      <c r="D154" s="113"/>
      <c r="E154" s="113"/>
      <c r="F154" s="113"/>
      <c r="G154" s="113"/>
      <c r="H154" s="113"/>
      <c r="I154" s="157"/>
      <c r="J154" s="115" t="s">
        <v>72</v>
      </c>
      <c r="K154" s="115"/>
      <c r="L154" s="115"/>
      <c r="M154" s="115"/>
      <c r="N154" s="115"/>
      <c r="O154" s="115"/>
      <c r="P154" s="115"/>
      <c r="Q154" s="115"/>
      <c r="R154" s="115"/>
      <c r="S154" s="115"/>
      <c r="T154" s="115"/>
      <c r="U154" s="113"/>
      <c r="Z154" s="156"/>
    </row>
    <row r="155" spans="1:26" ht="20.100000000000001" customHeight="1" x14ac:dyDescent="0.15">
      <c r="A155" s="89">
        <f>IFERROR(IF(AND($I153="する",OR(TRIM($I155)="", NOT(OR(IFERROR(SEARCH(" ",$I155),0)&gt;0, IFERROR(SEARCH("　",$I155),0)&gt;0)))),1001,0),3)</f>
        <v>0</v>
      </c>
      <c r="B155" s="89"/>
      <c r="C155" s="107"/>
      <c r="D155" s="108">
        <v>2</v>
      </c>
      <c r="E155" s="84" t="s">
        <v>176</v>
      </c>
      <c r="I155" s="3"/>
      <c r="J155" s="3"/>
      <c r="K155" s="3"/>
      <c r="L155" s="3"/>
      <c r="M155" s="3"/>
      <c r="N155" s="3"/>
      <c r="O155" s="3"/>
      <c r="P155" s="3"/>
      <c r="Q155" s="3"/>
      <c r="R155" s="3"/>
      <c r="S155" s="3"/>
      <c r="T155" s="3"/>
      <c r="U155" s="3"/>
      <c r="V155" s="3"/>
      <c r="W155" s="3"/>
      <c r="X155" s="3"/>
      <c r="Y155" s="3"/>
      <c r="Z155" s="112"/>
    </row>
    <row r="156" spans="1:26" ht="20.100000000000001" customHeight="1" x14ac:dyDescent="0.15">
      <c r="A156" s="89"/>
      <c r="B156" s="89"/>
      <c r="C156" s="107"/>
      <c r="D156" s="108"/>
      <c r="E156" s="113"/>
      <c r="F156" s="113"/>
      <c r="G156" s="113"/>
      <c r="H156" s="113"/>
      <c r="I156" s="119"/>
      <c r="J156" s="115" t="s">
        <v>167</v>
      </c>
      <c r="K156" s="115"/>
      <c r="L156" s="115"/>
      <c r="M156" s="115"/>
      <c r="N156" s="115"/>
      <c r="O156" s="115"/>
      <c r="P156" s="115"/>
      <c r="Q156" s="115"/>
      <c r="R156" s="115"/>
      <c r="S156" s="115"/>
      <c r="T156" s="115"/>
      <c r="U156" s="115"/>
      <c r="V156" s="115"/>
      <c r="W156" s="115"/>
      <c r="X156" s="115"/>
      <c r="Y156" s="115"/>
      <c r="Z156" s="112"/>
    </row>
    <row r="157" spans="1:26" ht="20.100000000000001" customHeight="1" x14ac:dyDescent="0.15">
      <c r="A157" s="89">
        <f>IFERROR(IF(AND($I153="する",OR(TRIM($I157)="", NOT(OR(IFERROR(SEARCH(" ",$I157),0)&gt;0, IFERROR(SEARCH("　",$I157),0)&gt;0)))),1001,0),3)</f>
        <v>0</v>
      </c>
      <c r="B157" s="89"/>
      <c r="C157" s="107"/>
      <c r="D157" s="108">
        <v>3</v>
      </c>
      <c r="E157" s="84" t="s">
        <v>177</v>
      </c>
      <c r="I157" s="3"/>
      <c r="J157" s="3"/>
      <c r="K157" s="3"/>
      <c r="L157" s="3"/>
      <c r="M157" s="3"/>
      <c r="N157" s="3"/>
      <c r="O157" s="3"/>
      <c r="P157" s="3"/>
      <c r="Q157" s="3"/>
      <c r="R157" s="3"/>
      <c r="S157" s="3"/>
      <c r="T157" s="3"/>
      <c r="U157" s="3"/>
      <c r="V157" s="3"/>
      <c r="W157" s="3"/>
      <c r="X157" s="3"/>
      <c r="Y157" s="3"/>
      <c r="Z157" s="112"/>
    </row>
    <row r="158" spans="1:26" ht="20.100000000000001" customHeight="1" x14ac:dyDescent="0.15">
      <c r="A158" s="89"/>
      <c r="B158" s="89"/>
      <c r="C158" s="116"/>
      <c r="D158" s="113"/>
      <c r="E158" s="113"/>
      <c r="F158" s="113"/>
      <c r="G158" s="113"/>
      <c r="H158" s="113"/>
      <c r="I158" s="119"/>
      <c r="J158" s="115" t="s">
        <v>5</v>
      </c>
      <c r="K158" s="115"/>
      <c r="L158" s="115"/>
      <c r="M158" s="115"/>
      <c r="N158" s="115"/>
      <c r="O158" s="115"/>
      <c r="P158" s="115"/>
      <c r="Q158" s="115"/>
      <c r="R158" s="115"/>
      <c r="S158" s="115"/>
      <c r="T158" s="115"/>
      <c r="U158" s="115"/>
      <c r="V158" s="115"/>
      <c r="W158" s="115"/>
      <c r="X158" s="115"/>
      <c r="Y158" s="115"/>
      <c r="Z158" s="112"/>
    </row>
    <row r="159" spans="1:26" ht="20.100000000000001" customHeight="1" x14ac:dyDescent="0.15">
      <c r="A159" s="89">
        <f>IFERROR(IF(AND($I153="する",OR(TRIM($I159)="", LEN($I159)&lt;&gt;8, NOT(ISNUMBER(VALUE($I159))), IFERROR(SEARCH("-", $I159),0)&gt;0)),1001,0),3)</f>
        <v>0</v>
      </c>
      <c r="B159" s="89"/>
      <c r="C159" s="107"/>
      <c r="D159" s="108">
        <v>4</v>
      </c>
      <c r="E159" s="84" t="s">
        <v>115</v>
      </c>
      <c r="I159" s="3"/>
      <c r="J159" s="3"/>
      <c r="K159" s="3"/>
      <c r="L159" s="3"/>
      <c r="M159" s="3"/>
      <c r="N159" s="113"/>
      <c r="O159" s="113"/>
      <c r="P159" s="113"/>
      <c r="Q159" s="113"/>
      <c r="R159" s="113"/>
      <c r="S159" s="113"/>
      <c r="T159" s="113"/>
      <c r="U159" s="113"/>
      <c r="V159" s="113"/>
      <c r="W159" s="113"/>
      <c r="X159" s="113"/>
      <c r="Y159" s="113"/>
      <c r="Z159" s="112"/>
    </row>
    <row r="160" spans="1:26" ht="20.100000000000001" customHeight="1" x14ac:dyDescent="0.15">
      <c r="A160" s="89"/>
      <c r="B160" s="89"/>
      <c r="C160" s="116"/>
      <c r="D160" s="113"/>
      <c r="E160" s="113"/>
      <c r="F160" s="113"/>
      <c r="G160" s="113"/>
      <c r="H160" s="113"/>
      <c r="I160" s="110"/>
      <c r="J160" s="115" t="s">
        <v>188</v>
      </c>
      <c r="K160" s="114"/>
      <c r="L160" s="114"/>
      <c r="M160" s="114"/>
      <c r="N160" s="114"/>
      <c r="O160" s="114"/>
      <c r="P160" s="114"/>
      <c r="Q160" s="114"/>
      <c r="R160" s="114"/>
      <c r="S160" s="114"/>
      <c r="T160" s="114"/>
      <c r="U160" s="114"/>
      <c r="V160" s="114"/>
      <c r="W160" s="114"/>
      <c r="X160" s="114"/>
      <c r="Y160" s="114"/>
      <c r="Z160" s="112"/>
    </row>
    <row r="161" spans="1:27" ht="20.100000000000001" customHeight="1" x14ac:dyDescent="0.15">
      <c r="A161" s="89">
        <f>IFERROR(IF(AND($I153="する",TRIM($I161)=""),1001,0),3)</f>
        <v>0</v>
      </c>
      <c r="B161" s="89"/>
      <c r="C161" s="107"/>
      <c r="D161" s="108">
        <v>5</v>
      </c>
      <c r="E161" s="84" t="s">
        <v>0</v>
      </c>
      <c r="I161" s="36"/>
      <c r="J161" s="37"/>
      <c r="K161" s="37"/>
      <c r="L161" s="37"/>
      <c r="M161" s="37"/>
      <c r="N161" s="113"/>
      <c r="O161" s="113"/>
      <c r="P161" s="113"/>
      <c r="Q161" s="113"/>
      <c r="R161" s="113"/>
      <c r="S161" s="113"/>
      <c r="T161" s="113"/>
      <c r="U161" s="113"/>
      <c r="V161" s="113"/>
      <c r="W161" s="113"/>
      <c r="X161" s="113"/>
      <c r="Y161" s="113"/>
      <c r="Z161" s="112"/>
    </row>
    <row r="162" spans="1:27" ht="20.100000000000001" customHeight="1" x14ac:dyDescent="0.15">
      <c r="A162" s="89"/>
      <c r="B162" s="89"/>
      <c r="C162" s="107"/>
      <c r="D162" s="108"/>
      <c r="E162" s="113"/>
      <c r="F162" s="113"/>
      <c r="G162" s="113"/>
      <c r="H162" s="113"/>
      <c r="I162" s="110"/>
      <c r="J162" s="115" t="s">
        <v>205</v>
      </c>
      <c r="K162" s="114"/>
      <c r="L162" s="114"/>
      <c r="M162" s="114"/>
      <c r="N162" s="114"/>
      <c r="O162" s="114"/>
      <c r="P162" s="114"/>
      <c r="Q162" s="114"/>
      <c r="R162" s="114"/>
      <c r="S162" s="114"/>
      <c r="T162" s="114"/>
      <c r="U162" s="114"/>
      <c r="V162" s="114"/>
      <c r="W162" s="114"/>
      <c r="X162" s="114"/>
      <c r="Y162" s="114"/>
      <c r="Z162" s="112"/>
    </row>
    <row r="163" spans="1:27" ht="20.100000000000001" customHeight="1" x14ac:dyDescent="0.15">
      <c r="A163" s="89">
        <f>IFERROR(IF(AND($I153="する",AND($I163&lt;&gt;"", OR(ISERROR(FIND("@"&amp;LEFT($I163,3)&amp;"@", 都道府県3))=FALSE, ISERROR(FIND("@"&amp;LEFT($I163,4)&amp;"@",都道府県4))=FALSE))=FALSE),1001,0),3)</f>
        <v>0</v>
      </c>
      <c r="B163" s="89"/>
      <c r="C163" s="107"/>
      <c r="D163" s="108">
        <v>6</v>
      </c>
      <c r="E163" s="84" t="s">
        <v>127</v>
      </c>
      <c r="I163" s="10"/>
      <c r="J163" s="10"/>
      <c r="K163" s="10"/>
      <c r="L163" s="10"/>
      <c r="M163" s="10"/>
      <c r="N163" s="10"/>
      <c r="O163" s="10"/>
      <c r="P163" s="10"/>
      <c r="Q163" s="11"/>
      <c r="R163" s="10"/>
      <c r="S163" s="10"/>
      <c r="T163" s="10"/>
      <c r="U163" s="10"/>
      <c r="V163" s="10"/>
      <c r="W163" s="10"/>
      <c r="X163" s="10"/>
      <c r="Y163" s="10"/>
      <c r="Z163" s="112"/>
    </row>
    <row r="164" spans="1:27" ht="20.100000000000001" customHeight="1" x14ac:dyDescent="0.15">
      <c r="A164" s="89"/>
      <c r="B164" s="89"/>
      <c r="C164" s="107"/>
      <c r="D164" s="108"/>
      <c r="E164" s="113"/>
      <c r="F164" s="113"/>
      <c r="G164" s="113"/>
      <c r="H164" s="113"/>
      <c r="I164" s="110"/>
      <c r="J164" s="115" t="s">
        <v>9</v>
      </c>
      <c r="K164" s="114"/>
      <c r="L164" s="114"/>
      <c r="M164" s="114"/>
      <c r="N164" s="114"/>
      <c r="O164" s="114"/>
      <c r="P164" s="114"/>
      <c r="Q164" s="114"/>
      <c r="R164" s="114"/>
      <c r="S164" s="114"/>
      <c r="T164" s="114"/>
      <c r="U164" s="114"/>
      <c r="V164" s="114"/>
      <c r="W164" s="114"/>
      <c r="X164" s="114"/>
      <c r="Y164" s="114"/>
      <c r="Z164" s="112"/>
    </row>
    <row r="165" spans="1:27" ht="20.100000000000001" customHeight="1" x14ac:dyDescent="0.15">
      <c r="A165" s="89">
        <f>IFERROR(IF(AND($I153="する",NOT(AND(TRIM($I165)&lt;&gt;"",ISNUMBER(VALUE(SUBSTITUTE($I165,"-",""))),IFERROR(SEARCH("-",$I165),0)&gt;0))),1001,0),3)</f>
        <v>0</v>
      </c>
      <c r="B165" s="89"/>
      <c r="C165" s="107"/>
      <c r="D165" s="108">
        <v>7</v>
      </c>
      <c r="E165" s="84" t="s">
        <v>3</v>
      </c>
      <c r="I165" s="3"/>
      <c r="J165" s="3"/>
      <c r="K165" s="3"/>
      <c r="L165" s="3"/>
      <c r="M165" s="3"/>
      <c r="Y165" s="114"/>
      <c r="Z165" s="112"/>
    </row>
    <row r="166" spans="1:27" ht="20.100000000000001" customHeight="1" x14ac:dyDescent="0.15">
      <c r="A166" s="89"/>
      <c r="B166" s="89"/>
      <c r="C166" s="116"/>
      <c r="D166" s="113"/>
      <c r="E166" s="113"/>
      <c r="F166" s="113"/>
      <c r="G166" s="113"/>
      <c r="H166" s="113"/>
      <c r="I166" s="110"/>
      <c r="J166" s="115" t="s">
        <v>168</v>
      </c>
      <c r="K166" s="114"/>
      <c r="L166" s="114"/>
      <c r="M166" s="114"/>
      <c r="N166" s="114"/>
      <c r="O166" s="114"/>
      <c r="P166" s="114"/>
      <c r="Q166" s="114"/>
      <c r="R166" s="114"/>
      <c r="S166" s="114"/>
      <c r="T166" s="114"/>
      <c r="U166" s="114"/>
      <c r="V166" s="114"/>
      <c r="W166" s="114"/>
      <c r="X166" s="114"/>
      <c r="Y166" s="114"/>
      <c r="Z166" s="112"/>
    </row>
    <row r="167" spans="1:27" ht="20.100000000000001" customHeight="1" x14ac:dyDescent="0.15">
      <c r="A167" s="89">
        <f>IFERROR(IF(AND($I153="する",AND(TRIM($I167)&lt;&gt;"",NOT(AND(ISNUMBER(VALUE(SUBSTITUTE($I167,"-",""))),IFERROR(SEARCH("-",$I167),0)&gt;0)))),1001,0),3)</f>
        <v>0</v>
      </c>
      <c r="B167" s="89"/>
      <c r="C167" s="107"/>
      <c r="D167" s="108">
        <v>8</v>
      </c>
      <c r="E167" s="84" t="s">
        <v>4</v>
      </c>
      <c r="I167" s="3"/>
      <c r="J167" s="3"/>
      <c r="K167" s="3"/>
      <c r="L167" s="3"/>
      <c r="M167" s="3"/>
      <c r="N167" s="114"/>
      <c r="O167" s="114"/>
      <c r="P167" s="114"/>
      <c r="Q167" s="114"/>
      <c r="R167" s="114"/>
      <c r="S167" s="114"/>
      <c r="T167" s="114"/>
      <c r="U167" s="114"/>
      <c r="V167" s="114"/>
      <c r="W167" s="114"/>
      <c r="X167" s="114"/>
      <c r="Y167" s="114"/>
      <c r="Z167" s="112"/>
    </row>
    <row r="168" spans="1:27" ht="20.100000000000001" customHeight="1" x14ac:dyDescent="0.15">
      <c r="A168" s="89"/>
      <c r="B168" s="89"/>
      <c r="C168" s="116"/>
      <c r="D168" s="113"/>
      <c r="E168" s="113"/>
      <c r="F168" s="113"/>
      <c r="G168" s="113"/>
      <c r="H168" s="113"/>
      <c r="I168" s="110"/>
      <c r="J168" s="115" t="s">
        <v>168</v>
      </c>
      <c r="K168" s="114"/>
      <c r="L168" s="114"/>
      <c r="M168" s="114"/>
      <c r="N168" s="114"/>
      <c r="O168" s="114"/>
      <c r="P168" s="114"/>
      <c r="Q168" s="114"/>
      <c r="R168" s="114"/>
      <c r="S168" s="114"/>
      <c r="T168" s="114"/>
      <c r="U168" s="114"/>
      <c r="V168" s="114"/>
      <c r="W168" s="114"/>
      <c r="X168" s="114"/>
      <c r="Y168" s="114"/>
      <c r="Z168" s="112"/>
    </row>
    <row r="169" spans="1:27" ht="20.100000000000001" customHeight="1" x14ac:dyDescent="0.15">
      <c r="A169" s="89">
        <f>IFERROR(IF(AND($I153="する",AND(TRIM($I169)&lt;&gt;"", NOT(IFERROR(SEARCH("@",$I169),0)&gt;0))),1001,0),3)</f>
        <v>0</v>
      </c>
      <c r="B169" s="89"/>
      <c r="C169" s="107"/>
      <c r="D169" s="108">
        <v>9</v>
      </c>
      <c r="E169" s="84" t="s">
        <v>128</v>
      </c>
      <c r="I169" s="3"/>
      <c r="J169" s="3"/>
      <c r="K169" s="3"/>
      <c r="L169" s="3"/>
      <c r="M169" s="3"/>
      <c r="N169" s="3"/>
      <c r="O169" s="3"/>
      <c r="P169" s="3"/>
      <c r="Q169" s="13"/>
      <c r="R169" s="3"/>
      <c r="S169" s="3"/>
      <c r="T169" s="3"/>
      <c r="U169" s="3"/>
      <c r="V169" s="3"/>
      <c r="W169" s="3"/>
      <c r="X169" s="3"/>
      <c r="Y169" s="3"/>
      <c r="Z169" s="112"/>
    </row>
    <row r="170" spans="1:27" ht="20.100000000000001" customHeight="1" x14ac:dyDescent="0.15">
      <c r="A170" s="89"/>
      <c r="B170" s="89"/>
      <c r="C170" s="116"/>
      <c r="D170" s="113"/>
      <c r="E170" s="113"/>
      <c r="F170" s="113"/>
      <c r="G170" s="113"/>
      <c r="H170" s="113"/>
      <c r="I170" s="110"/>
      <c r="J170" s="121" t="s">
        <v>203</v>
      </c>
      <c r="K170" s="138"/>
      <c r="L170" s="114"/>
      <c r="M170" s="114"/>
      <c r="N170" s="114"/>
      <c r="O170" s="114"/>
      <c r="P170" s="114"/>
      <c r="Q170" s="139"/>
      <c r="R170" s="114"/>
      <c r="S170" s="114"/>
      <c r="T170" s="114"/>
      <c r="U170" s="114"/>
      <c r="V170" s="114"/>
      <c r="W170" s="114"/>
      <c r="X170" s="114"/>
      <c r="Y170" s="114"/>
      <c r="Z170" s="112"/>
    </row>
    <row r="171" spans="1:27" ht="20.100000000000001" customHeight="1" x14ac:dyDescent="0.15">
      <c r="A171" s="89"/>
      <c r="B171" s="89"/>
      <c r="C171" s="127"/>
      <c r="D171" s="128"/>
      <c r="E171" s="128"/>
      <c r="F171" s="128"/>
      <c r="G171" s="128"/>
      <c r="H171" s="128"/>
      <c r="I171" s="129"/>
      <c r="J171" s="129"/>
      <c r="K171" s="130"/>
      <c r="L171" s="129"/>
      <c r="M171" s="129"/>
      <c r="N171" s="129"/>
      <c r="O171" s="129"/>
      <c r="P171" s="129"/>
      <c r="Q171" s="129"/>
      <c r="R171" s="129"/>
      <c r="S171" s="129"/>
      <c r="T171" s="129"/>
      <c r="U171" s="129"/>
      <c r="V171" s="129"/>
      <c r="W171" s="129"/>
      <c r="X171" s="129"/>
      <c r="Y171" s="158"/>
      <c r="Z171" s="131"/>
      <c r="AA171" s="145"/>
    </row>
    <row r="172" spans="1:27" ht="20.100000000000001" customHeight="1" x14ac:dyDescent="0.15">
      <c r="A172" s="89"/>
      <c r="B172" s="89"/>
      <c r="C172" s="113"/>
      <c r="D172" s="113"/>
      <c r="E172" s="113"/>
      <c r="F172" s="113"/>
      <c r="G172" s="113"/>
      <c r="H172" s="113"/>
      <c r="I172" s="133"/>
      <c r="J172" s="133"/>
      <c r="K172" s="133"/>
      <c r="L172" s="133"/>
      <c r="M172" s="133"/>
      <c r="N172" s="133"/>
      <c r="O172" s="133"/>
      <c r="P172" s="133"/>
      <c r="Q172" s="133"/>
      <c r="R172" s="133"/>
      <c r="S172" s="133"/>
      <c r="T172" s="133"/>
      <c r="U172" s="133"/>
      <c r="V172" s="133"/>
      <c r="W172" s="133"/>
      <c r="X172" s="133"/>
      <c r="Y172" s="159"/>
      <c r="Z172" s="113"/>
      <c r="AA172" s="145"/>
    </row>
    <row r="173" spans="1:27" ht="20.100000000000001" customHeight="1" x14ac:dyDescent="0.15">
      <c r="A173" s="89"/>
      <c r="B173" s="89"/>
      <c r="C173" s="113"/>
      <c r="D173" s="113"/>
      <c r="E173" s="113"/>
      <c r="F173" s="113"/>
      <c r="G173" s="113"/>
      <c r="H173" s="113"/>
      <c r="I173" s="113"/>
      <c r="J173" s="133"/>
      <c r="K173" s="144"/>
      <c r="L173" s="113"/>
      <c r="M173" s="113"/>
      <c r="N173" s="113"/>
      <c r="O173" s="113"/>
      <c r="P173" s="113"/>
      <c r="Q173" s="113"/>
      <c r="R173" s="113"/>
      <c r="S173" s="113"/>
      <c r="T173" s="113"/>
      <c r="U173" s="113"/>
      <c r="V173" s="113"/>
      <c r="W173" s="113"/>
      <c r="X173" s="113"/>
      <c r="Y173" s="113"/>
      <c r="Z173" s="113"/>
    </row>
    <row r="174" spans="1:27" ht="20.100000000000001" customHeight="1" x14ac:dyDescent="0.15">
      <c r="A174" s="89"/>
      <c r="B174" s="89"/>
      <c r="C174" s="100" t="s">
        <v>15</v>
      </c>
      <c r="D174" s="101"/>
      <c r="E174" s="101"/>
      <c r="F174" s="101"/>
      <c r="G174" s="101"/>
      <c r="H174" s="102"/>
      <c r="I174" s="160"/>
      <c r="J174" s="161"/>
      <c r="K174" s="161"/>
      <c r="L174" s="161"/>
    </row>
    <row r="175" spans="1:27" ht="20.100000000000001" customHeight="1" x14ac:dyDescent="0.15">
      <c r="A175" s="89"/>
      <c r="B175" s="89"/>
      <c r="C175" s="103"/>
      <c r="D175" s="135"/>
      <c r="E175" s="135"/>
      <c r="F175" s="135"/>
      <c r="G175" s="135"/>
      <c r="H175" s="135"/>
      <c r="I175" s="135"/>
      <c r="J175" s="135"/>
      <c r="K175" s="135"/>
      <c r="L175" s="135"/>
      <c r="M175" s="105"/>
      <c r="N175" s="105"/>
      <c r="O175" s="105"/>
      <c r="P175" s="105"/>
      <c r="Q175" s="162"/>
      <c r="R175" s="105"/>
      <c r="S175" s="105"/>
      <c r="T175" s="105"/>
      <c r="U175" s="105"/>
      <c r="V175" s="105"/>
      <c r="W175" s="105"/>
      <c r="X175" s="105"/>
      <c r="Y175" s="162"/>
      <c r="Z175" s="163"/>
    </row>
    <row r="176" spans="1:27" ht="20.100000000000001" customHeight="1" x14ac:dyDescent="0.15">
      <c r="A176" s="164"/>
      <c r="B176" s="89"/>
      <c r="C176" s="103"/>
      <c r="D176" s="108">
        <v>1</v>
      </c>
      <c r="E176" s="84" t="s">
        <v>201</v>
      </c>
      <c r="I176" s="38"/>
      <c r="J176" s="39"/>
      <c r="K176" s="39"/>
      <c r="L176" s="39"/>
      <c r="M176" s="39"/>
      <c r="N176" s="165"/>
      <c r="O176" s="165"/>
      <c r="P176" s="165"/>
      <c r="Q176" s="165"/>
      <c r="R176" s="165"/>
      <c r="S176" s="165"/>
      <c r="T176" s="165"/>
      <c r="U176" s="165"/>
      <c r="V176" s="113"/>
      <c r="W176" s="113"/>
      <c r="Z176" s="156"/>
    </row>
    <row r="177" spans="1:26" ht="30" customHeight="1" x14ac:dyDescent="0.15">
      <c r="A177" s="164"/>
      <c r="B177" s="89"/>
      <c r="C177" s="103"/>
      <c r="D177" s="166"/>
      <c r="E177" s="167" t="s">
        <v>202</v>
      </c>
      <c r="F177" s="167"/>
      <c r="G177" s="167"/>
      <c r="H177" s="165"/>
      <c r="I177" s="168"/>
      <c r="J177" s="136"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136"/>
      <c r="L177" s="136"/>
      <c r="M177" s="136"/>
      <c r="N177" s="136"/>
      <c r="O177" s="136"/>
      <c r="P177" s="136"/>
      <c r="Q177" s="136"/>
      <c r="R177" s="136"/>
      <c r="S177" s="136"/>
      <c r="T177" s="136"/>
      <c r="U177" s="136"/>
      <c r="V177" s="136"/>
      <c r="W177" s="136"/>
      <c r="X177" s="136"/>
      <c r="Y177" s="136"/>
      <c r="Z177" s="156"/>
    </row>
    <row r="178" spans="1:26" ht="20.100000000000001" customHeight="1" x14ac:dyDescent="0.15">
      <c r="A178" s="164"/>
      <c r="B178" s="89"/>
      <c r="C178" s="103"/>
      <c r="D178" s="108">
        <v>2</v>
      </c>
      <c r="E178" s="84" t="s">
        <v>116</v>
      </c>
      <c r="I178" s="3"/>
      <c r="J178" s="39"/>
      <c r="K178" s="39"/>
      <c r="L178" s="39"/>
      <c r="M178" s="39"/>
      <c r="N178" s="165"/>
      <c r="O178" s="165"/>
      <c r="P178" s="144"/>
      <c r="Q178" s="165"/>
      <c r="R178" s="165"/>
      <c r="S178" s="165"/>
      <c r="T178" s="165"/>
      <c r="U178" s="165"/>
      <c r="V178" s="113"/>
      <c r="W178" s="113"/>
      <c r="Z178" s="156"/>
    </row>
    <row r="179" spans="1:26" ht="20.100000000000001" customHeight="1" x14ac:dyDescent="0.15">
      <c r="A179" s="164"/>
      <c r="B179" s="89"/>
      <c r="C179" s="103"/>
      <c r="D179" s="166"/>
      <c r="E179" s="167"/>
      <c r="F179" s="167"/>
      <c r="G179" s="167"/>
      <c r="H179" s="165"/>
      <c r="I179" s="168"/>
      <c r="J179" s="169" t="s">
        <v>214</v>
      </c>
      <c r="K179" s="169"/>
      <c r="L179" s="169"/>
      <c r="M179" s="169"/>
      <c r="N179" s="169"/>
      <c r="O179" s="169"/>
      <c r="P179" s="169"/>
      <c r="Q179" s="169"/>
      <c r="R179" s="169"/>
      <c r="S179" s="169"/>
      <c r="T179" s="169"/>
      <c r="U179" s="169"/>
      <c r="V179" s="169"/>
      <c r="W179" s="169"/>
      <c r="X179" s="169"/>
      <c r="Y179" s="169"/>
      <c r="Z179" s="156"/>
    </row>
    <row r="180" spans="1:26" ht="20.100000000000001" customHeight="1" x14ac:dyDescent="0.15">
      <c r="A180" s="89"/>
      <c r="B180" s="89"/>
      <c r="C180" s="107"/>
      <c r="D180" s="108">
        <v>3</v>
      </c>
      <c r="E180" s="113" t="s">
        <v>74</v>
      </c>
      <c r="F180" s="113"/>
      <c r="P180" s="170"/>
      <c r="Q180" s="171"/>
      <c r="R180" s="171"/>
      <c r="S180" s="171"/>
      <c r="T180" s="171"/>
      <c r="U180" s="171"/>
      <c r="V180" s="171"/>
      <c r="W180" s="171"/>
      <c r="X180" s="171"/>
      <c r="Y180" s="171"/>
      <c r="Z180" s="112"/>
    </row>
    <row r="181" spans="1:26" ht="45" customHeight="1" x14ac:dyDescent="0.15">
      <c r="A181" s="89"/>
      <c r="B181" s="89"/>
      <c r="C181" s="107"/>
      <c r="D181" s="108"/>
      <c r="E181" s="172" t="s">
        <v>131</v>
      </c>
      <c r="F181" s="172"/>
      <c r="G181" s="172"/>
      <c r="H181" s="172"/>
      <c r="I181" s="172"/>
      <c r="J181" s="172"/>
      <c r="K181" s="172"/>
      <c r="L181" s="172"/>
      <c r="M181" s="172"/>
      <c r="N181" s="172"/>
      <c r="O181" s="172"/>
      <c r="P181" s="172"/>
      <c r="Q181" s="172"/>
      <c r="R181" s="172"/>
      <c r="S181" s="172"/>
      <c r="T181" s="172"/>
      <c r="U181" s="172"/>
      <c r="V181" s="172"/>
      <c r="W181" s="172"/>
      <c r="X181" s="172"/>
      <c r="Y181" s="172"/>
      <c r="Z181" s="112"/>
    </row>
    <row r="182" spans="1:26" ht="20.100000000000001" customHeight="1" x14ac:dyDescent="0.15">
      <c r="A182" s="89">
        <f>IFERROR(IF(COUNTIF($K183:$K186,"○")&gt;1,1001,0),3)</f>
        <v>0</v>
      </c>
      <c r="B182" s="279"/>
      <c r="C182" s="107"/>
      <c r="D182" s="108"/>
      <c r="E182" s="173" t="s">
        <v>75</v>
      </c>
      <c r="F182" s="174"/>
      <c r="G182" s="174"/>
      <c r="H182" s="174"/>
      <c r="I182" s="174"/>
      <c r="J182" s="175"/>
      <c r="K182" s="176" t="s">
        <v>76</v>
      </c>
      <c r="L182" s="177"/>
      <c r="M182" s="178"/>
      <c r="N182" s="179" t="s">
        <v>77</v>
      </c>
      <c r="O182" s="180"/>
      <c r="P182" s="180"/>
      <c r="Q182" s="180"/>
      <c r="R182" s="180"/>
      <c r="S182" s="180"/>
      <c r="T182" s="180"/>
      <c r="U182" s="180"/>
      <c r="V182" s="181"/>
      <c r="W182" s="182" t="s">
        <v>78</v>
      </c>
      <c r="X182" s="183"/>
      <c r="Y182" s="184"/>
      <c r="Z182" s="112"/>
    </row>
    <row r="183" spans="1:26" ht="20.100000000000001" customHeight="1" x14ac:dyDescent="0.15">
      <c r="A183" s="89"/>
      <c r="B183" s="89"/>
      <c r="C183" s="107"/>
      <c r="D183" s="185"/>
      <c r="E183" s="186" t="s">
        <v>79</v>
      </c>
      <c r="F183" s="187"/>
      <c r="G183" s="187"/>
      <c r="H183" s="187"/>
      <c r="I183" s="187"/>
      <c r="J183" s="188"/>
      <c r="K183" s="52"/>
      <c r="L183" s="53"/>
      <c r="M183" s="54"/>
      <c r="N183" s="189"/>
      <c r="O183" s="190"/>
      <c r="P183" s="190"/>
      <c r="Q183" s="190"/>
      <c r="R183" s="190"/>
      <c r="S183" s="190"/>
      <c r="T183" s="190"/>
      <c r="U183" s="190"/>
      <c r="V183" s="191"/>
      <c r="W183" s="192"/>
      <c r="X183" s="193"/>
      <c r="Y183" s="194"/>
      <c r="Z183" s="112"/>
    </row>
    <row r="184" spans="1:26" ht="20.100000000000001" customHeight="1" x14ac:dyDescent="0.15">
      <c r="A184" s="89">
        <f>IFERROR(IF(AND($K184="○",TRIM($N184)=""),1001,0),3)</f>
        <v>0</v>
      </c>
      <c r="B184" s="89"/>
      <c r="C184" s="107"/>
      <c r="D184" s="185"/>
      <c r="E184" s="195" t="s">
        <v>80</v>
      </c>
      <c r="F184" s="196"/>
      <c r="G184" s="196"/>
      <c r="H184" s="196"/>
      <c r="I184" s="196"/>
      <c r="J184" s="197"/>
      <c r="K184" s="55"/>
      <c r="L184" s="56"/>
      <c r="M184" s="57"/>
      <c r="N184" s="58"/>
      <c r="O184" s="29"/>
      <c r="P184" s="29"/>
      <c r="Q184" s="29"/>
      <c r="R184" s="29"/>
      <c r="S184" s="29"/>
      <c r="T184" s="29"/>
      <c r="U184" s="29"/>
      <c r="V184" s="59"/>
      <c r="W184" s="198"/>
      <c r="X184" s="199"/>
      <c r="Y184" s="200"/>
      <c r="Z184" s="112"/>
    </row>
    <row r="185" spans="1:26" ht="20.100000000000001" customHeight="1" x14ac:dyDescent="0.15">
      <c r="A185" s="89">
        <f>IFERROR(IF(AND($K185="○",TRIM($N185)=""),1001,0),3)</f>
        <v>0</v>
      </c>
      <c r="B185" s="89"/>
      <c r="C185" s="107"/>
      <c r="D185" s="185"/>
      <c r="E185" s="195" t="s">
        <v>81</v>
      </c>
      <c r="F185" s="196"/>
      <c r="G185" s="196"/>
      <c r="H185" s="196"/>
      <c r="I185" s="196"/>
      <c r="J185" s="197"/>
      <c r="K185" s="55"/>
      <c r="L185" s="56"/>
      <c r="M185" s="57"/>
      <c r="N185" s="58"/>
      <c r="O185" s="29"/>
      <c r="P185" s="29"/>
      <c r="Q185" s="29"/>
      <c r="R185" s="29"/>
      <c r="S185" s="29"/>
      <c r="T185" s="29"/>
      <c r="U185" s="29"/>
      <c r="V185" s="59"/>
      <c r="W185" s="201">
        <v>100</v>
      </c>
      <c r="X185" s="202"/>
      <c r="Y185" s="203" t="s">
        <v>130</v>
      </c>
      <c r="Z185" s="112"/>
    </row>
    <row r="186" spans="1:26" ht="20.100000000000001" customHeight="1" x14ac:dyDescent="0.15">
      <c r="A186" s="89">
        <f>IFERROR(IF(AND($K186="○",OR(TRIM($N186)="",TRIM($W186)="")),1001,0),3)</f>
        <v>0</v>
      </c>
      <c r="B186" s="89"/>
      <c r="C186" s="107"/>
      <c r="D186" s="185"/>
      <c r="E186" s="204" t="s">
        <v>82</v>
      </c>
      <c r="F186" s="205"/>
      <c r="G186" s="205"/>
      <c r="H186" s="205"/>
      <c r="I186" s="205"/>
      <c r="J186" s="206"/>
      <c r="K186" s="60"/>
      <c r="L186" s="61"/>
      <c r="M186" s="62"/>
      <c r="N186" s="58"/>
      <c r="O186" s="66"/>
      <c r="P186" s="67"/>
      <c r="Q186" s="66"/>
      <c r="R186" s="66"/>
      <c r="S186" s="66"/>
      <c r="T186" s="66"/>
      <c r="U186" s="66"/>
      <c r="V186" s="68"/>
      <c r="W186" s="69"/>
      <c r="X186" s="70"/>
      <c r="Y186" s="207" t="s">
        <v>130</v>
      </c>
      <c r="Z186" s="112"/>
    </row>
    <row r="187" spans="1:26" ht="20.100000000000001" customHeight="1" x14ac:dyDescent="0.15">
      <c r="A187" s="89"/>
      <c r="B187" s="89"/>
      <c r="C187" s="107"/>
      <c r="D187" s="185"/>
      <c r="E187" s="208"/>
      <c r="F187" s="209"/>
      <c r="G187" s="209"/>
      <c r="H187" s="209"/>
      <c r="I187" s="209"/>
      <c r="J187" s="210"/>
      <c r="K187" s="63"/>
      <c r="L187" s="64"/>
      <c r="M187" s="65"/>
      <c r="N187" s="71"/>
      <c r="O187" s="72"/>
      <c r="P187" s="73"/>
      <c r="Q187" s="72"/>
      <c r="R187" s="72"/>
      <c r="S187" s="72"/>
      <c r="T187" s="72"/>
      <c r="U187" s="72"/>
      <c r="V187" s="74"/>
      <c r="W187" s="8"/>
      <c r="X187" s="9"/>
      <c r="Y187" s="211" t="s">
        <v>130</v>
      </c>
      <c r="Z187" s="112"/>
    </row>
    <row r="188" spans="1:26" ht="20.100000000000001" customHeight="1" x14ac:dyDescent="0.15">
      <c r="A188" s="89"/>
      <c r="B188" s="89"/>
      <c r="C188" s="107"/>
      <c r="D188" s="108"/>
      <c r="E188" s="212"/>
      <c r="F188" s="212"/>
      <c r="G188" s="212"/>
      <c r="H188" s="212"/>
      <c r="I188" s="212"/>
      <c r="J188" s="212"/>
      <c r="K188" s="114"/>
      <c r="L188" s="114"/>
      <c r="M188" s="114"/>
      <c r="N188" s="114"/>
      <c r="O188" s="114"/>
      <c r="P188" s="114"/>
      <c r="Q188" s="114"/>
      <c r="R188" s="114"/>
      <c r="S188" s="114"/>
      <c r="T188" s="114"/>
      <c r="U188" s="114"/>
      <c r="V188" s="114"/>
      <c r="W188" s="114"/>
      <c r="X188" s="114"/>
      <c r="Y188" s="114"/>
      <c r="Z188" s="112"/>
    </row>
    <row r="189" spans="1:26" ht="20.100000000000001" customHeight="1" x14ac:dyDescent="0.15">
      <c r="A189" s="89">
        <f>IFERROR(IF(TRIM($I189)="",1001,0),3)</f>
        <v>1001</v>
      </c>
      <c r="B189" s="89"/>
      <c r="C189" s="107"/>
      <c r="D189" s="108">
        <v>4</v>
      </c>
      <c r="E189" s="84" t="s">
        <v>6</v>
      </c>
      <c r="I189" s="2"/>
      <c r="J189" s="2"/>
      <c r="K189" s="2"/>
      <c r="L189" s="2"/>
      <c r="M189" s="2"/>
      <c r="N189" s="113" t="s">
        <v>7</v>
      </c>
      <c r="O189" s="113"/>
      <c r="P189" s="113"/>
      <c r="Q189" s="113"/>
      <c r="R189" s="113"/>
      <c r="S189" s="113"/>
      <c r="T189" s="113"/>
      <c r="U189" s="113"/>
      <c r="V189" s="113"/>
      <c r="W189" s="113"/>
      <c r="X189" s="113"/>
      <c r="Y189" s="113"/>
      <c r="Z189" s="112"/>
    </row>
    <row r="190" spans="1:26" ht="20.100000000000001" customHeight="1" x14ac:dyDescent="0.15">
      <c r="A190" s="89"/>
      <c r="B190" s="89"/>
      <c r="C190" s="116"/>
      <c r="D190" s="113"/>
      <c r="E190" s="113"/>
      <c r="F190" s="113"/>
      <c r="G190" s="113"/>
      <c r="H190" s="113"/>
      <c r="I190" s="110"/>
      <c r="J190" s="115" t="s">
        <v>192</v>
      </c>
      <c r="K190" s="115"/>
      <c r="L190" s="115"/>
      <c r="M190" s="115"/>
      <c r="N190" s="115"/>
      <c r="O190" s="115"/>
      <c r="P190" s="115"/>
      <c r="Q190" s="115"/>
      <c r="R190" s="115"/>
      <c r="S190" s="115"/>
      <c r="T190" s="115"/>
      <c r="U190" s="115"/>
      <c r="V190" s="115"/>
      <c r="W190" s="115"/>
      <c r="X190" s="115"/>
      <c r="Y190" s="115"/>
      <c r="Z190" s="112"/>
    </row>
    <row r="191" spans="1:26" ht="20.100000000000001" customHeight="1" x14ac:dyDescent="0.15">
      <c r="A191" s="89"/>
      <c r="B191" s="89"/>
      <c r="C191" s="107"/>
      <c r="D191" s="108">
        <v>5</v>
      </c>
      <c r="E191" s="84" t="s">
        <v>117</v>
      </c>
      <c r="I191" s="2"/>
      <c r="J191" s="2"/>
      <c r="K191" s="2"/>
      <c r="L191" s="2"/>
      <c r="M191" s="2"/>
      <c r="N191" s="113" t="s">
        <v>7</v>
      </c>
      <c r="O191" s="2"/>
      <c r="P191" s="34"/>
      <c r="Q191" s="34"/>
      <c r="R191" s="113" t="s">
        <v>129</v>
      </c>
      <c r="S191" s="113"/>
      <c r="T191" s="113"/>
      <c r="U191" s="113"/>
      <c r="V191" s="113"/>
      <c r="W191" s="113"/>
      <c r="X191" s="113"/>
      <c r="Y191" s="113"/>
      <c r="Z191" s="112"/>
    </row>
    <row r="192" spans="1:26" ht="20.100000000000001" customHeight="1" x14ac:dyDescent="0.15">
      <c r="A192" s="89"/>
      <c r="B192" s="89"/>
      <c r="C192" s="116"/>
      <c r="D192" s="113"/>
      <c r="E192" s="113"/>
      <c r="F192" s="113"/>
      <c r="G192" s="113"/>
      <c r="H192" s="113"/>
      <c r="I192" s="110"/>
      <c r="J192" s="115" t="s">
        <v>195</v>
      </c>
      <c r="K192" s="115"/>
      <c r="L192" s="115"/>
      <c r="M192" s="115"/>
      <c r="N192" s="115"/>
      <c r="O192" s="115"/>
      <c r="P192" s="115"/>
      <c r="Q192" s="115"/>
      <c r="R192" s="115"/>
      <c r="S192" s="115"/>
      <c r="T192" s="115"/>
      <c r="U192" s="115"/>
      <c r="V192" s="115"/>
      <c r="W192" s="115"/>
      <c r="X192" s="115"/>
      <c r="Y192" s="115"/>
      <c r="Z192" s="112"/>
    </row>
    <row r="193" spans="1:27" ht="20.100000000000001" customHeight="1" x14ac:dyDescent="0.15">
      <c r="A193" s="89"/>
      <c r="B193" s="89"/>
      <c r="C193" s="107"/>
      <c r="D193" s="108">
        <v>6</v>
      </c>
      <c r="E193" s="84" t="s">
        <v>118</v>
      </c>
      <c r="I193" s="38"/>
      <c r="J193" s="35"/>
      <c r="K193" s="35"/>
      <c r="L193" s="35"/>
      <c r="M193" s="35"/>
      <c r="N193" s="113"/>
      <c r="O193" s="113"/>
      <c r="P193" s="113"/>
      <c r="Q193" s="113"/>
      <c r="R193" s="113"/>
      <c r="S193" s="113"/>
      <c r="T193" s="113"/>
      <c r="U193" s="113"/>
      <c r="V193" s="113"/>
      <c r="W193" s="113"/>
      <c r="X193" s="113"/>
      <c r="Y193" s="113"/>
      <c r="Z193" s="112"/>
    </row>
    <row r="194" spans="1:27" ht="20.100000000000001" customHeight="1" x14ac:dyDescent="0.15">
      <c r="A194" s="89"/>
      <c r="B194" s="89"/>
      <c r="C194" s="116"/>
      <c r="D194" s="113"/>
      <c r="E194" s="113"/>
      <c r="F194" s="113"/>
      <c r="G194" s="113"/>
      <c r="H194" s="113"/>
      <c r="I194" s="110"/>
      <c r="J194" s="115" t="str">
        <f>日付例&amp;"　年月日を入力してください。個人の場合や設立日が1900/3/31以前の場合は、入力不要です。"</f>
        <v>例)2024/4/1、R6/4/1　年月日を入力してください。個人の場合や設立日が1900/3/31以前の場合は、入力不要です。</v>
      </c>
      <c r="K194" s="114"/>
      <c r="L194" s="114"/>
      <c r="M194" s="114"/>
      <c r="N194" s="114"/>
      <c r="O194" s="114"/>
      <c r="P194" s="114"/>
      <c r="Q194" s="114"/>
      <c r="R194" s="114"/>
      <c r="S194" s="114"/>
      <c r="T194" s="114"/>
      <c r="U194" s="114"/>
      <c r="V194" s="114"/>
      <c r="W194" s="114"/>
      <c r="X194" s="114"/>
      <c r="Y194" s="114"/>
      <c r="Z194" s="112"/>
    </row>
    <row r="195" spans="1:27" ht="20.100000000000001" customHeight="1" x14ac:dyDescent="0.15">
      <c r="A195" s="89"/>
      <c r="B195" s="89"/>
      <c r="C195" s="107"/>
      <c r="D195" s="108">
        <v>7</v>
      </c>
      <c r="E195" s="84" t="s">
        <v>208</v>
      </c>
      <c r="I195" s="165"/>
      <c r="J195" s="165"/>
      <c r="K195" s="165"/>
      <c r="L195" s="165"/>
      <c r="M195" s="113"/>
      <c r="N195" s="113"/>
      <c r="O195" s="113"/>
      <c r="P195" s="113"/>
      <c r="Q195" s="113"/>
      <c r="R195" s="113"/>
      <c r="S195" s="113"/>
      <c r="T195" s="113"/>
      <c r="U195" s="113"/>
      <c r="V195" s="113"/>
      <c r="W195" s="113"/>
      <c r="X195" s="113"/>
      <c r="Z195" s="156"/>
    </row>
    <row r="196" spans="1:27" ht="20.100000000000001" customHeight="1" x14ac:dyDescent="0.15">
      <c r="A196" s="89">
        <f>IFERROR(IF(TRIM($I196)="",1001,0),3)</f>
        <v>1001</v>
      </c>
      <c r="B196" s="89"/>
      <c r="C196" s="107"/>
      <c r="E196" s="213" t="s">
        <v>178</v>
      </c>
      <c r="F196" s="214"/>
      <c r="G196" s="214"/>
      <c r="H196" s="215"/>
      <c r="I196" s="75"/>
      <c r="J196" s="76"/>
      <c r="K196" s="76"/>
      <c r="L196" s="76"/>
      <c r="M196" s="77"/>
      <c r="Y196" s="113"/>
      <c r="Z196" s="156"/>
    </row>
    <row r="197" spans="1:27" ht="20.100000000000001" customHeight="1" x14ac:dyDescent="0.15">
      <c r="A197" s="89">
        <f>IFERROR(IF(TRIM($I197)="",1001,0),3)</f>
        <v>1001</v>
      </c>
      <c r="B197" s="89"/>
      <c r="C197" s="107"/>
      <c r="D197" s="108"/>
      <c r="E197" s="216" t="s">
        <v>179</v>
      </c>
      <c r="F197" s="217"/>
      <c r="G197" s="217"/>
      <c r="H197" s="218"/>
      <c r="I197" s="31"/>
      <c r="J197" s="32"/>
      <c r="K197" s="32"/>
      <c r="L197" s="32"/>
      <c r="M197" s="33"/>
      <c r="Y197" s="113"/>
      <c r="Z197" s="156"/>
    </row>
    <row r="198" spans="1:27" ht="20.100000000000001" customHeight="1" x14ac:dyDescent="0.15">
      <c r="A198" s="89">
        <f>IFERROR(IF(TRIM($I198)="",1001,0),3)</f>
        <v>1001</v>
      </c>
      <c r="B198" s="89"/>
      <c r="C198" s="107"/>
      <c r="D198" s="108"/>
      <c r="E198" s="219" t="s">
        <v>180</v>
      </c>
      <c r="F198" s="220"/>
      <c r="G198" s="220"/>
      <c r="H198" s="221"/>
      <c r="I198" s="31"/>
      <c r="J198" s="32"/>
      <c r="K198" s="32"/>
      <c r="L198" s="32"/>
      <c r="M198" s="33"/>
      <c r="Y198" s="113"/>
      <c r="Z198" s="156"/>
    </row>
    <row r="199" spans="1:27" ht="20.100000000000001" customHeight="1" x14ac:dyDescent="0.15">
      <c r="A199" s="89"/>
      <c r="B199" s="89"/>
      <c r="C199" s="107"/>
      <c r="D199" s="108"/>
      <c r="E199" s="216" t="s">
        <v>181</v>
      </c>
      <c r="F199" s="217"/>
      <c r="G199" s="217"/>
      <c r="H199" s="218"/>
      <c r="I199" s="222">
        <f>I196+I197+I198</f>
        <v>0</v>
      </c>
      <c r="J199" s="223"/>
      <c r="K199" s="223"/>
      <c r="L199" s="223"/>
      <c r="M199" s="224"/>
      <c r="Y199" s="113"/>
      <c r="Z199" s="156"/>
    </row>
    <row r="200" spans="1:27" ht="20.100000000000001" customHeight="1" x14ac:dyDescent="0.15">
      <c r="A200" s="89">
        <f>IFERROR(IF(TRIM($I200)="",1001,0),3)</f>
        <v>1001</v>
      </c>
      <c r="B200" s="89"/>
      <c r="C200" s="107"/>
      <c r="D200" s="108"/>
      <c r="E200" s="225" t="s">
        <v>182</v>
      </c>
      <c r="F200" s="226"/>
      <c r="G200" s="226"/>
      <c r="H200" s="227"/>
      <c r="I200" s="5"/>
      <c r="J200" s="6"/>
      <c r="K200" s="6"/>
      <c r="L200" s="6"/>
      <c r="M200" s="7"/>
      <c r="Y200" s="113"/>
      <c r="Z200" s="156"/>
    </row>
    <row r="201" spans="1:27" ht="20.100000000000001" customHeight="1" x14ac:dyDescent="0.15">
      <c r="A201" s="89"/>
      <c r="B201" s="89"/>
      <c r="C201" s="107"/>
      <c r="D201" s="108"/>
      <c r="E201" s="228"/>
      <c r="F201" s="229"/>
      <c r="G201" s="230"/>
      <c r="H201" s="230"/>
      <c r="I201" s="231"/>
      <c r="J201" s="230"/>
      <c r="K201" s="230"/>
      <c r="Y201" s="113"/>
      <c r="Z201" s="156"/>
    </row>
    <row r="202" spans="1:27" ht="20.100000000000001" customHeight="1" x14ac:dyDescent="0.15">
      <c r="A202" s="89"/>
      <c r="B202" s="89"/>
      <c r="C202" s="107"/>
      <c r="D202" s="108">
        <v>8</v>
      </c>
      <c r="E202" s="84" t="s">
        <v>83</v>
      </c>
      <c r="I202" s="3"/>
      <c r="J202" s="35"/>
      <c r="K202" s="35"/>
      <c r="L202" s="35"/>
      <c r="M202" s="35"/>
      <c r="N202" s="113"/>
      <c r="O202" s="113"/>
      <c r="P202" s="113"/>
      <c r="Q202" s="113"/>
      <c r="R202" s="113"/>
      <c r="S202" s="113"/>
      <c r="T202" s="113"/>
      <c r="U202" s="113"/>
      <c r="V202" s="113"/>
      <c r="W202" s="113"/>
      <c r="X202" s="113"/>
      <c r="Y202" s="113"/>
      <c r="Z202" s="112"/>
    </row>
    <row r="203" spans="1:27" ht="60" customHeight="1" x14ac:dyDescent="0.15">
      <c r="A203" s="89"/>
      <c r="B203" s="89"/>
      <c r="C203" s="116"/>
      <c r="D203" s="113"/>
      <c r="E203" s="113"/>
      <c r="F203" s="113"/>
      <c r="G203" s="113"/>
      <c r="H203" s="113"/>
      <c r="I203" s="110"/>
      <c r="J203" s="232" t="s">
        <v>197</v>
      </c>
      <c r="K203" s="232"/>
      <c r="L203" s="232"/>
      <c r="M203" s="232"/>
      <c r="N203" s="232"/>
      <c r="O203" s="232"/>
      <c r="P203" s="232"/>
      <c r="Q203" s="232"/>
      <c r="R203" s="232"/>
      <c r="S203" s="232"/>
      <c r="T203" s="232"/>
      <c r="U203" s="232"/>
      <c r="V203" s="232"/>
      <c r="W203" s="232"/>
      <c r="X203" s="232"/>
      <c r="Y203" s="232"/>
      <c r="Z203" s="112"/>
    </row>
    <row r="204" spans="1:27" ht="20.100000000000001" customHeight="1" x14ac:dyDescent="0.15">
      <c r="A204" s="89"/>
      <c r="B204" s="89"/>
      <c r="C204" s="127"/>
      <c r="D204" s="128"/>
      <c r="E204" s="128"/>
      <c r="F204" s="128"/>
      <c r="G204" s="128"/>
      <c r="H204" s="128"/>
      <c r="I204" s="128"/>
      <c r="J204" s="129"/>
      <c r="K204" s="129"/>
      <c r="L204" s="233"/>
      <c r="M204" s="233"/>
      <c r="N204" s="158"/>
      <c r="O204" s="129"/>
      <c r="P204" s="152"/>
      <c r="Q204" s="152"/>
      <c r="R204" s="152"/>
      <c r="S204" s="158"/>
      <c r="T204" s="158"/>
      <c r="U204" s="158"/>
      <c r="V204" s="158"/>
      <c r="W204" s="158"/>
      <c r="X204" s="158"/>
      <c r="Y204" s="129"/>
      <c r="Z204" s="131"/>
    </row>
    <row r="205" spans="1:27" ht="20.100000000000001" customHeight="1" x14ac:dyDescent="0.15">
      <c r="A205" s="89"/>
      <c r="B205" s="89"/>
      <c r="C205" s="113"/>
      <c r="D205" s="113"/>
      <c r="E205" s="113"/>
      <c r="F205" s="113"/>
      <c r="G205" s="113"/>
      <c r="H205" s="113"/>
      <c r="I205" s="113"/>
      <c r="J205" s="133"/>
      <c r="K205" s="133"/>
      <c r="L205" s="234"/>
      <c r="M205" s="133"/>
      <c r="N205" s="159"/>
      <c r="O205" s="133"/>
      <c r="P205" s="153"/>
      <c r="Q205" s="153"/>
      <c r="R205" s="153"/>
      <c r="S205" s="159"/>
      <c r="T205" s="159"/>
      <c r="U205" s="159"/>
      <c r="V205" s="159"/>
      <c r="W205" s="159"/>
      <c r="X205" s="159"/>
      <c r="Y205" s="133"/>
      <c r="Z205" s="113"/>
    </row>
    <row r="206" spans="1:27" ht="20.100000000000001" customHeight="1" x14ac:dyDescent="0.15">
      <c r="A206" s="89"/>
      <c r="B206" s="89"/>
      <c r="C206" s="113"/>
      <c r="D206" s="113"/>
      <c r="E206" s="113"/>
      <c r="F206" s="113"/>
      <c r="G206" s="113"/>
      <c r="H206" s="113"/>
      <c r="I206" s="113"/>
      <c r="J206" s="133"/>
      <c r="K206" s="133"/>
      <c r="L206" s="235"/>
      <c r="M206" s="113"/>
      <c r="N206" s="236"/>
      <c r="O206" s="113"/>
      <c r="P206" s="154"/>
      <c r="Q206" s="154"/>
      <c r="R206" s="154"/>
      <c r="S206" s="236"/>
      <c r="T206" s="236"/>
      <c r="U206" s="236"/>
      <c r="V206" s="236"/>
      <c r="W206" s="236"/>
      <c r="X206" s="236"/>
      <c r="Y206" s="236"/>
      <c r="Z206" s="113"/>
      <c r="AA206" s="236"/>
    </row>
    <row r="207" spans="1:27" ht="20.100000000000001" customHeight="1" x14ac:dyDescent="0.15">
      <c r="A207" s="89"/>
      <c r="B207" s="89"/>
      <c r="C207" s="100" t="s">
        <v>16</v>
      </c>
      <c r="D207" s="101"/>
      <c r="E207" s="101"/>
      <c r="F207" s="101"/>
      <c r="G207" s="101"/>
      <c r="H207" s="102"/>
      <c r="I207" s="237"/>
      <c r="L207" s="238"/>
      <c r="N207" s="145"/>
      <c r="P207" s="239"/>
      <c r="Q207" s="239"/>
      <c r="R207" s="239"/>
      <c r="S207" s="145"/>
      <c r="T207" s="145"/>
      <c r="U207" s="145"/>
      <c r="V207" s="145"/>
      <c r="W207" s="145"/>
      <c r="X207" s="145"/>
      <c r="Y207" s="145"/>
      <c r="AA207" s="145"/>
    </row>
    <row r="208" spans="1:27" ht="20.100000000000001" customHeight="1" x14ac:dyDescent="0.15">
      <c r="A208" s="89"/>
      <c r="B208" s="89"/>
      <c r="C208" s="103"/>
      <c r="D208" s="104"/>
      <c r="E208" s="104"/>
      <c r="F208" s="104"/>
      <c r="G208" s="104"/>
      <c r="H208" s="104"/>
      <c r="I208" s="104"/>
      <c r="J208" s="105"/>
      <c r="K208" s="105"/>
      <c r="L208" s="162"/>
      <c r="M208" s="162"/>
      <c r="N208" s="149"/>
      <c r="O208" s="149"/>
      <c r="P208" s="240"/>
      <c r="Q208" s="240"/>
      <c r="R208" s="240"/>
      <c r="S208" s="149"/>
      <c r="T208" s="149"/>
      <c r="U208" s="149"/>
      <c r="V208" s="149"/>
      <c r="W208" s="149"/>
      <c r="X208" s="149"/>
      <c r="Y208" s="149"/>
      <c r="Z208" s="106"/>
      <c r="AA208" s="145"/>
    </row>
    <row r="209" spans="1:27" ht="15.75" hidden="1" customHeight="1" x14ac:dyDescent="0.15">
      <c r="A209" s="89"/>
      <c r="B209" s="89"/>
      <c r="C209" s="103"/>
      <c r="D209" s="104"/>
      <c r="E209" s="104"/>
      <c r="F209" s="104"/>
      <c r="G209" s="104"/>
      <c r="H209" s="104"/>
      <c r="I209" s="104"/>
      <c r="J209" s="113"/>
      <c r="K209" s="113"/>
      <c r="L209" s="235"/>
      <c r="M209" s="235"/>
      <c r="N209" s="236"/>
      <c r="O209" s="236"/>
      <c r="P209" s="154"/>
      <c r="Q209" s="154"/>
      <c r="R209" s="154"/>
      <c r="S209" s="236"/>
      <c r="T209" s="236"/>
      <c r="U209" s="236"/>
      <c r="V209" s="236"/>
      <c r="W209" s="236"/>
      <c r="X209" s="236"/>
      <c r="Y209" s="236"/>
      <c r="Z209" s="112"/>
      <c r="AA209" s="145"/>
    </row>
    <row r="210" spans="1:27" ht="20.100000000000001" customHeight="1" x14ac:dyDescent="0.15">
      <c r="A210" s="89">
        <f>IFERROR(IF(OR(TRIM($I210)="",OR(NOT(ISNUMBER(VALUE($P210))), TRIM($P210)="", LEN($P210)&lt;&gt;6)),1001,0),3)</f>
        <v>1001</v>
      </c>
      <c r="B210" s="89"/>
      <c r="C210" s="107"/>
      <c r="D210" s="108">
        <v>1</v>
      </c>
      <c r="E210" s="84" t="s">
        <v>119</v>
      </c>
      <c r="I210" s="3"/>
      <c r="J210" s="3"/>
      <c r="K210" s="3"/>
      <c r="L210" s="3"/>
      <c r="M210" s="3"/>
      <c r="N210" s="144" t="s">
        <v>66</v>
      </c>
      <c r="O210" s="241" t="s">
        <v>64</v>
      </c>
      <c r="P210" s="1"/>
      <c r="Q210" s="113" t="s">
        <v>65</v>
      </c>
      <c r="T210" s="113"/>
      <c r="Y210" s="113"/>
      <c r="Z210" s="112"/>
    </row>
    <row r="211" spans="1:27" ht="30" customHeight="1" x14ac:dyDescent="0.15">
      <c r="A211" s="89"/>
      <c r="B211" s="89"/>
      <c r="C211" s="116"/>
      <c r="D211" s="113"/>
      <c r="E211" s="113"/>
      <c r="F211" s="113"/>
      <c r="G211" s="113"/>
      <c r="H211" s="113"/>
      <c r="I211" s="119"/>
      <c r="J211" s="136" t="s">
        <v>123</v>
      </c>
      <c r="K211" s="169"/>
      <c r="L211" s="169"/>
      <c r="M211" s="169"/>
      <c r="N211" s="169"/>
      <c r="O211" s="169"/>
      <c r="P211" s="169"/>
      <c r="Q211" s="169"/>
      <c r="R211" s="169"/>
      <c r="S211" s="169"/>
      <c r="T211" s="169"/>
      <c r="U211" s="169"/>
      <c r="V211" s="169"/>
      <c r="W211" s="169"/>
      <c r="X211" s="169"/>
      <c r="Y211" s="169"/>
      <c r="Z211" s="112"/>
    </row>
    <row r="212" spans="1:27" ht="20.100000000000001" customHeight="1" x14ac:dyDescent="0.15">
      <c r="A212" s="89">
        <f>IFERROR(IF(TRIM($I212)="",1001,0),3)</f>
        <v>1001</v>
      </c>
      <c r="B212" s="89"/>
      <c r="C212" s="107"/>
      <c r="D212" s="108">
        <v>2</v>
      </c>
      <c r="E212" s="84" t="s">
        <v>84</v>
      </c>
      <c r="I212" s="38"/>
      <c r="J212" s="3"/>
      <c r="K212" s="3"/>
      <c r="L212" s="3"/>
      <c r="M212" s="3"/>
      <c r="N212" s="241"/>
      <c r="O212" s="113"/>
      <c r="P212" s="113"/>
      <c r="Q212" s="113"/>
      <c r="R212" s="113"/>
      <c r="S212" s="113"/>
      <c r="T212" s="113"/>
      <c r="U212" s="113"/>
      <c r="V212" s="113"/>
      <c r="W212" s="113"/>
      <c r="X212" s="113"/>
      <c r="Y212" s="113"/>
      <c r="Z212" s="112"/>
    </row>
    <row r="213" spans="1:27" ht="30" customHeight="1" x14ac:dyDescent="0.15">
      <c r="A213" s="89"/>
      <c r="B213" s="89"/>
      <c r="C213" s="116"/>
      <c r="D213" s="113"/>
      <c r="E213" s="113"/>
      <c r="F213" s="113"/>
      <c r="G213" s="113"/>
      <c r="H213" s="113"/>
      <c r="I213" s="119"/>
      <c r="J213" s="115" t="str">
        <f>日付例&amp;"　年月日を入力してください。"</f>
        <v>例)2024/4/1、R6/4/1　年月日を入力してください。</v>
      </c>
      <c r="K213" s="115"/>
      <c r="L213" s="115"/>
      <c r="M213" s="115"/>
      <c r="N213" s="115"/>
      <c r="O213" s="115"/>
      <c r="P213" s="115"/>
      <c r="Q213" s="115"/>
      <c r="R213" s="115"/>
      <c r="S213" s="115"/>
      <c r="T213" s="115"/>
      <c r="U213" s="115"/>
      <c r="V213" s="115"/>
      <c r="W213" s="115"/>
      <c r="X213" s="115"/>
      <c r="Y213" s="115"/>
      <c r="Z213" s="112"/>
    </row>
    <row r="214" spans="1:27" ht="20.100000000000001" customHeight="1" x14ac:dyDescent="0.15">
      <c r="A214" s="89"/>
      <c r="B214" s="89"/>
      <c r="C214" s="116"/>
      <c r="D214" s="108">
        <v>3</v>
      </c>
      <c r="E214" s="84" t="s">
        <v>164</v>
      </c>
      <c r="G214" s="113"/>
      <c r="H214" s="113"/>
      <c r="I214" s="119"/>
      <c r="J214" s="115"/>
      <c r="K214" s="115"/>
      <c r="L214" s="115"/>
      <c r="M214" s="115"/>
      <c r="N214" s="115"/>
      <c r="O214" s="115"/>
      <c r="P214" s="115"/>
      <c r="Q214" s="115"/>
      <c r="R214" s="115"/>
      <c r="S214" s="115"/>
      <c r="T214" s="115"/>
      <c r="U214" s="115"/>
      <c r="V214" s="115"/>
      <c r="W214" s="115"/>
      <c r="X214" s="115"/>
      <c r="Y214" s="115"/>
      <c r="Z214" s="112"/>
    </row>
    <row r="215" spans="1:27" ht="45" customHeight="1" x14ac:dyDescent="0.15">
      <c r="A215" s="89"/>
      <c r="B215" s="89"/>
      <c r="C215" s="103"/>
      <c r="E215" s="242" t="s">
        <v>207</v>
      </c>
      <c r="F215" s="242"/>
      <c r="G215" s="242"/>
      <c r="H215" s="242"/>
      <c r="I215" s="242"/>
      <c r="J215" s="242"/>
      <c r="K215" s="242"/>
      <c r="L215" s="242"/>
      <c r="M215" s="242"/>
      <c r="N215" s="242"/>
      <c r="O215" s="242"/>
      <c r="P215" s="242"/>
      <c r="Q215" s="242"/>
      <c r="R215" s="242"/>
      <c r="S215" s="242"/>
      <c r="T215" s="242"/>
      <c r="U215" s="242"/>
      <c r="V215" s="242"/>
      <c r="W215" s="242"/>
      <c r="X215" s="242"/>
      <c r="Y215" s="242"/>
      <c r="Z215" s="112"/>
      <c r="AA215" s="145"/>
    </row>
    <row r="216" spans="1:27" ht="30" customHeight="1" x14ac:dyDescent="0.15">
      <c r="A216" s="89">
        <f>IFERROR(IF(COUNTIF($L217:$L246,"○")&lt;1,1001,0),3)</f>
        <v>1001</v>
      </c>
      <c r="B216" s="279"/>
      <c r="C216" s="107"/>
      <c r="E216" s="173" t="s">
        <v>196</v>
      </c>
      <c r="F216" s="174"/>
      <c r="G216" s="174"/>
      <c r="H216" s="174"/>
      <c r="I216" s="174"/>
      <c r="J216" s="174"/>
      <c r="K216" s="243"/>
      <c r="L216" s="244" t="s">
        <v>8</v>
      </c>
      <c r="M216" s="245"/>
      <c r="N216" s="246" t="s">
        <v>200</v>
      </c>
      <c r="O216" s="247"/>
      <c r="P216" s="248" t="s">
        <v>122</v>
      </c>
      <c r="Q216" s="249"/>
      <c r="R216" s="248" t="s">
        <v>169</v>
      </c>
      <c r="S216" s="249"/>
      <c r="T216" s="250"/>
      <c r="U216" s="251" t="s">
        <v>198</v>
      </c>
      <c r="V216" s="252"/>
      <c r="W216" s="253"/>
      <c r="X216" s="254" t="s">
        <v>199</v>
      </c>
      <c r="Y216" s="255"/>
      <c r="Z216" s="112"/>
      <c r="AA216" s="236"/>
    </row>
    <row r="217" spans="1:27" ht="20.100000000000001" customHeight="1" x14ac:dyDescent="0.15">
      <c r="A217" s="89">
        <f>IFERROR(IF(AND($L217="○", OR(TRIM($N217)="",TRIM($P217)="",TRIM($R217)="")),1001,0),3)</f>
        <v>0</v>
      </c>
      <c r="B217" s="89"/>
      <c r="C217" s="107"/>
      <c r="E217" s="256" t="s">
        <v>85</v>
      </c>
      <c r="F217" s="257" t="s">
        <v>132</v>
      </c>
      <c r="G217" s="258"/>
      <c r="H217" s="258"/>
      <c r="I217" s="258"/>
      <c r="J217" s="258"/>
      <c r="K217" s="259"/>
      <c r="L217" s="40"/>
      <c r="M217" s="41"/>
      <c r="N217" s="42"/>
      <c r="O217" s="43"/>
      <c r="P217" s="44"/>
      <c r="Q217" s="45"/>
      <c r="R217" s="49"/>
      <c r="S217" s="50"/>
      <c r="T217" s="51"/>
      <c r="U217" s="46"/>
      <c r="V217" s="47"/>
      <c r="W217" s="48"/>
      <c r="X217" s="46"/>
      <c r="Y217" s="81"/>
      <c r="Z217" s="112"/>
      <c r="AA217" s="236"/>
    </row>
    <row r="218" spans="1:27" ht="20.100000000000001" customHeight="1" x14ac:dyDescent="0.15">
      <c r="A218" s="89">
        <f>IFERROR(IF(AND($L218="○", OR(TRIM($N218)="",TRIM($P218)="",TRIM($R218)="")),1001,0),3)</f>
        <v>0</v>
      </c>
      <c r="B218" s="89"/>
      <c r="C218" s="107"/>
      <c r="E218" s="260" t="s">
        <v>86</v>
      </c>
      <c r="F218" s="261" t="s">
        <v>133</v>
      </c>
      <c r="G218" s="262"/>
      <c r="H218" s="262"/>
      <c r="I218" s="262"/>
      <c r="J218" s="262"/>
      <c r="K218" s="263"/>
      <c r="L218" s="17"/>
      <c r="M218" s="18"/>
      <c r="N218" s="19"/>
      <c r="O218" s="20"/>
      <c r="P218" s="24"/>
      <c r="Q218" s="25"/>
      <c r="R218" s="21"/>
      <c r="S218" s="22"/>
      <c r="T218" s="23"/>
      <c r="U218" s="28"/>
      <c r="V218" s="29"/>
      <c r="W218" s="30"/>
      <c r="X218" s="28"/>
      <c r="Y218" s="78"/>
      <c r="Z218" s="112"/>
      <c r="AA218" s="236"/>
    </row>
    <row r="219" spans="1:27" ht="20.100000000000001" customHeight="1" x14ac:dyDescent="0.15">
      <c r="A219" s="89">
        <f>IFERROR(IF(AND($L219="○", OR(TRIM($N219)="",TRIM($P219)="",TRIM($R219)="")),1001,0),3)</f>
        <v>0</v>
      </c>
      <c r="B219" s="89"/>
      <c r="C219" s="107"/>
      <c r="E219" s="260" t="s">
        <v>87</v>
      </c>
      <c r="F219" s="261" t="s">
        <v>134</v>
      </c>
      <c r="G219" s="262"/>
      <c r="H219" s="262"/>
      <c r="I219" s="262"/>
      <c r="J219" s="262"/>
      <c r="K219" s="263"/>
      <c r="L219" s="17"/>
      <c r="M219" s="18"/>
      <c r="N219" s="19"/>
      <c r="O219" s="20"/>
      <c r="P219" s="24"/>
      <c r="Q219" s="25"/>
      <c r="R219" s="21"/>
      <c r="S219" s="22"/>
      <c r="T219" s="23"/>
      <c r="U219" s="28"/>
      <c r="V219" s="29"/>
      <c r="W219" s="30"/>
      <c r="X219" s="28"/>
      <c r="Y219" s="78"/>
      <c r="Z219" s="112"/>
      <c r="AA219" s="236"/>
    </row>
    <row r="220" spans="1:27" ht="20.100000000000001" customHeight="1" x14ac:dyDescent="0.15">
      <c r="A220" s="89">
        <f>IFERROR(IF(AND($L220="○", OR(TRIM($N220)="",TRIM($P220)="",TRIM($R220)="")),1001,0),3)</f>
        <v>0</v>
      </c>
      <c r="B220" s="89"/>
      <c r="C220" s="107"/>
      <c r="E220" s="260" t="s">
        <v>88</v>
      </c>
      <c r="F220" s="261" t="s">
        <v>135</v>
      </c>
      <c r="G220" s="262"/>
      <c r="H220" s="262"/>
      <c r="I220" s="262"/>
      <c r="J220" s="262"/>
      <c r="K220" s="263"/>
      <c r="L220" s="17"/>
      <c r="M220" s="18"/>
      <c r="N220" s="19"/>
      <c r="O220" s="20"/>
      <c r="P220" s="24"/>
      <c r="Q220" s="25"/>
      <c r="R220" s="21"/>
      <c r="S220" s="22"/>
      <c r="T220" s="23"/>
      <c r="U220" s="28"/>
      <c r="V220" s="29"/>
      <c r="W220" s="30"/>
      <c r="X220" s="28"/>
      <c r="Y220" s="78"/>
      <c r="Z220" s="112"/>
      <c r="AA220" s="236"/>
    </row>
    <row r="221" spans="1:27" ht="20.100000000000001" customHeight="1" x14ac:dyDescent="0.15">
      <c r="A221" s="89">
        <f>IFERROR(IF(AND($L221="○", OR(TRIM($N221)="",TRIM($P221)="",TRIM($R221)="")),1001,0),3)</f>
        <v>0</v>
      </c>
      <c r="B221" s="89"/>
      <c r="C221" s="107"/>
      <c r="E221" s="260" t="s">
        <v>161</v>
      </c>
      <c r="F221" s="261" t="s">
        <v>136</v>
      </c>
      <c r="G221" s="262"/>
      <c r="H221" s="262"/>
      <c r="I221" s="262"/>
      <c r="J221" s="262"/>
      <c r="K221" s="263"/>
      <c r="L221" s="17"/>
      <c r="M221" s="18"/>
      <c r="N221" s="19"/>
      <c r="O221" s="20"/>
      <c r="P221" s="24"/>
      <c r="Q221" s="25"/>
      <c r="R221" s="21"/>
      <c r="S221" s="22"/>
      <c r="T221" s="23"/>
      <c r="U221" s="28"/>
      <c r="V221" s="29"/>
      <c r="W221" s="30"/>
      <c r="X221" s="28"/>
      <c r="Y221" s="78"/>
      <c r="Z221" s="112"/>
      <c r="AA221" s="236"/>
    </row>
    <row r="222" spans="1:27" ht="20.100000000000001" customHeight="1" x14ac:dyDescent="0.15">
      <c r="A222" s="89">
        <f>IFERROR(IF(AND($L222="○", OR(TRIM($N222)="",TRIM($P222)="",TRIM($R222)="")),1001,0),3)</f>
        <v>0</v>
      </c>
      <c r="B222" s="89"/>
      <c r="C222" s="107"/>
      <c r="E222" s="260" t="s">
        <v>89</v>
      </c>
      <c r="F222" s="261" t="s">
        <v>137</v>
      </c>
      <c r="G222" s="262"/>
      <c r="H222" s="262"/>
      <c r="I222" s="262"/>
      <c r="J222" s="262"/>
      <c r="K222" s="263"/>
      <c r="L222" s="17"/>
      <c r="M222" s="18"/>
      <c r="N222" s="19"/>
      <c r="O222" s="20"/>
      <c r="P222" s="24"/>
      <c r="Q222" s="25"/>
      <c r="R222" s="21"/>
      <c r="S222" s="22"/>
      <c r="T222" s="23"/>
      <c r="U222" s="28"/>
      <c r="V222" s="29"/>
      <c r="W222" s="30"/>
      <c r="X222" s="28"/>
      <c r="Y222" s="78"/>
      <c r="Z222" s="112"/>
      <c r="AA222" s="236"/>
    </row>
    <row r="223" spans="1:27" ht="20.100000000000001" customHeight="1" x14ac:dyDescent="0.15">
      <c r="A223" s="89">
        <f>IFERROR(IF(AND($L223="○", OR(TRIM($N223)="",TRIM($P223)="",TRIM($R223)="")),1001,0),3)</f>
        <v>0</v>
      </c>
      <c r="B223" s="89"/>
      <c r="C223" s="107"/>
      <c r="E223" s="260" t="s">
        <v>90</v>
      </c>
      <c r="F223" s="261" t="s">
        <v>138</v>
      </c>
      <c r="G223" s="262"/>
      <c r="H223" s="262"/>
      <c r="I223" s="262"/>
      <c r="J223" s="262"/>
      <c r="K223" s="263"/>
      <c r="L223" s="17"/>
      <c r="M223" s="18"/>
      <c r="N223" s="19"/>
      <c r="O223" s="20"/>
      <c r="P223" s="24"/>
      <c r="Q223" s="25"/>
      <c r="R223" s="21"/>
      <c r="S223" s="22"/>
      <c r="T223" s="23"/>
      <c r="U223" s="28"/>
      <c r="V223" s="29"/>
      <c r="W223" s="30"/>
      <c r="X223" s="28"/>
      <c r="Y223" s="78"/>
      <c r="Z223" s="112"/>
      <c r="AA223" s="236"/>
    </row>
    <row r="224" spans="1:27" ht="20.100000000000001" customHeight="1" x14ac:dyDescent="0.15">
      <c r="A224" s="89">
        <f>IFERROR(IF(AND($L224="○", OR(TRIM($N224)="",TRIM($P224)="",TRIM($R224)="")),1001,0),3)</f>
        <v>0</v>
      </c>
      <c r="B224" s="89"/>
      <c r="C224" s="107"/>
      <c r="E224" s="260" t="s">
        <v>91</v>
      </c>
      <c r="F224" s="261" t="s">
        <v>139</v>
      </c>
      <c r="G224" s="262"/>
      <c r="H224" s="262"/>
      <c r="I224" s="262"/>
      <c r="J224" s="262"/>
      <c r="K224" s="263"/>
      <c r="L224" s="17"/>
      <c r="M224" s="18"/>
      <c r="N224" s="19"/>
      <c r="O224" s="20"/>
      <c r="P224" s="24"/>
      <c r="Q224" s="25"/>
      <c r="R224" s="21"/>
      <c r="S224" s="22"/>
      <c r="T224" s="23"/>
      <c r="U224" s="28"/>
      <c r="V224" s="29"/>
      <c r="W224" s="30"/>
      <c r="X224" s="28"/>
      <c r="Y224" s="78"/>
      <c r="Z224" s="112"/>
      <c r="AA224" s="236"/>
    </row>
    <row r="225" spans="1:27" ht="20.100000000000001" customHeight="1" x14ac:dyDescent="0.15">
      <c r="A225" s="89">
        <f>IFERROR(IF(AND($L225="○", OR(TRIM($N225)="",TRIM($P225)="",TRIM($R225)="")),1001,0),3)</f>
        <v>0</v>
      </c>
      <c r="B225" s="89"/>
      <c r="C225" s="107"/>
      <c r="E225" s="260" t="s">
        <v>92</v>
      </c>
      <c r="F225" s="261" t="s">
        <v>140</v>
      </c>
      <c r="G225" s="262"/>
      <c r="H225" s="262"/>
      <c r="I225" s="262"/>
      <c r="J225" s="262"/>
      <c r="K225" s="263"/>
      <c r="L225" s="17"/>
      <c r="M225" s="18"/>
      <c r="N225" s="19"/>
      <c r="O225" s="20"/>
      <c r="P225" s="24"/>
      <c r="Q225" s="25"/>
      <c r="R225" s="21"/>
      <c r="S225" s="22"/>
      <c r="T225" s="23"/>
      <c r="U225" s="28"/>
      <c r="V225" s="29"/>
      <c r="W225" s="30"/>
      <c r="X225" s="28"/>
      <c r="Y225" s="78"/>
      <c r="Z225" s="112"/>
      <c r="AA225" s="236"/>
    </row>
    <row r="226" spans="1:27" ht="20.100000000000001" customHeight="1" x14ac:dyDescent="0.15">
      <c r="A226" s="89">
        <f>IFERROR(IF(AND($L226="○", OR(TRIM($N226)="",TRIM($P226)="",TRIM($R226)="")),1001,0),3)</f>
        <v>0</v>
      </c>
      <c r="B226" s="89"/>
      <c r="C226" s="107"/>
      <c r="E226" s="260" t="s">
        <v>93</v>
      </c>
      <c r="F226" s="261" t="s">
        <v>141</v>
      </c>
      <c r="G226" s="262"/>
      <c r="H226" s="262"/>
      <c r="I226" s="262"/>
      <c r="J226" s="262"/>
      <c r="K226" s="263"/>
      <c r="L226" s="17"/>
      <c r="M226" s="18"/>
      <c r="N226" s="19"/>
      <c r="O226" s="20"/>
      <c r="P226" s="24"/>
      <c r="Q226" s="25"/>
      <c r="R226" s="21"/>
      <c r="S226" s="22"/>
      <c r="T226" s="23"/>
      <c r="U226" s="28"/>
      <c r="V226" s="29"/>
      <c r="W226" s="30"/>
      <c r="X226" s="28"/>
      <c r="Y226" s="78"/>
      <c r="Z226" s="112"/>
      <c r="AA226" s="236"/>
    </row>
    <row r="227" spans="1:27" ht="20.100000000000001" customHeight="1" x14ac:dyDescent="0.15">
      <c r="A227" s="89">
        <f>IFERROR(IF(AND($L227="○", OR(TRIM($N227)="",TRIM($P227)="",TRIM($R227)="")),1001,0),3)</f>
        <v>0</v>
      </c>
      <c r="B227" s="89"/>
      <c r="C227" s="107"/>
      <c r="E227" s="260" t="s">
        <v>94</v>
      </c>
      <c r="F227" s="261" t="s">
        <v>142</v>
      </c>
      <c r="G227" s="262"/>
      <c r="H227" s="262"/>
      <c r="I227" s="262"/>
      <c r="J227" s="262"/>
      <c r="K227" s="263"/>
      <c r="L227" s="17"/>
      <c r="M227" s="18"/>
      <c r="N227" s="19"/>
      <c r="O227" s="20"/>
      <c r="P227" s="24"/>
      <c r="Q227" s="25"/>
      <c r="R227" s="21"/>
      <c r="S227" s="22"/>
      <c r="T227" s="23"/>
      <c r="U227" s="28"/>
      <c r="V227" s="29"/>
      <c r="W227" s="30"/>
      <c r="X227" s="28"/>
      <c r="Y227" s="78"/>
      <c r="Z227" s="112"/>
      <c r="AA227" s="236"/>
    </row>
    <row r="228" spans="1:27" ht="20.100000000000001" customHeight="1" x14ac:dyDescent="0.15">
      <c r="A228" s="89">
        <f>IFERROR(IF(AND($L228="○", OR(TRIM($N228)="",TRIM($P228)="",TRIM($R228)="")),1001,0),3)</f>
        <v>0</v>
      </c>
      <c r="B228" s="89"/>
      <c r="C228" s="107"/>
      <c r="E228" s="260" t="s">
        <v>95</v>
      </c>
      <c r="F228" s="261" t="s">
        <v>143</v>
      </c>
      <c r="G228" s="262"/>
      <c r="H228" s="262"/>
      <c r="I228" s="262"/>
      <c r="J228" s="262"/>
      <c r="K228" s="263"/>
      <c r="L228" s="17"/>
      <c r="M228" s="18"/>
      <c r="N228" s="19"/>
      <c r="O228" s="20"/>
      <c r="P228" s="24"/>
      <c r="Q228" s="25"/>
      <c r="R228" s="21"/>
      <c r="S228" s="22"/>
      <c r="T228" s="23"/>
      <c r="U228" s="28"/>
      <c r="V228" s="29"/>
      <c r="W228" s="30"/>
      <c r="X228" s="28"/>
      <c r="Y228" s="78"/>
      <c r="Z228" s="112"/>
      <c r="AA228" s="236"/>
    </row>
    <row r="229" spans="1:27" ht="20.100000000000001" customHeight="1" x14ac:dyDescent="0.15">
      <c r="A229" s="89">
        <f>IFERROR(IF(AND($L229="○", OR(TRIM($N229)="",TRIM($P229)="",TRIM($R229)="")),1001,0),3)</f>
        <v>0</v>
      </c>
      <c r="B229" s="89"/>
      <c r="C229" s="107"/>
      <c r="E229" s="260" t="s">
        <v>96</v>
      </c>
      <c r="F229" s="261" t="s">
        <v>144</v>
      </c>
      <c r="G229" s="262"/>
      <c r="H229" s="262"/>
      <c r="I229" s="262"/>
      <c r="J229" s="262"/>
      <c r="K229" s="263"/>
      <c r="L229" s="17"/>
      <c r="M229" s="18"/>
      <c r="N229" s="19"/>
      <c r="O229" s="20"/>
      <c r="P229" s="24"/>
      <c r="Q229" s="25"/>
      <c r="R229" s="21"/>
      <c r="S229" s="22"/>
      <c r="T229" s="23"/>
      <c r="U229" s="28"/>
      <c r="V229" s="29"/>
      <c r="W229" s="30"/>
      <c r="X229" s="28"/>
      <c r="Y229" s="78"/>
      <c r="Z229" s="112"/>
      <c r="AA229" s="236"/>
    </row>
    <row r="230" spans="1:27" ht="20.100000000000001" customHeight="1" x14ac:dyDescent="0.15">
      <c r="A230" s="89">
        <f>IFERROR(IF(AND($L230="○", OR(TRIM($N230)="",TRIM($P230)="",TRIM($R230)="")),1001,0),3)</f>
        <v>0</v>
      </c>
      <c r="B230" s="89"/>
      <c r="C230" s="107"/>
      <c r="E230" s="260" t="s">
        <v>97</v>
      </c>
      <c r="F230" s="261" t="s">
        <v>145</v>
      </c>
      <c r="G230" s="262"/>
      <c r="H230" s="262"/>
      <c r="I230" s="262"/>
      <c r="J230" s="262"/>
      <c r="K230" s="263"/>
      <c r="L230" s="17"/>
      <c r="M230" s="18"/>
      <c r="N230" s="19"/>
      <c r="O230" s="20"/>
      <c r="P230" s="24"/>
      <c r="Q230" s="25"/>
      <c r="R230" s="21"/>
      <c r="S230" s="22"/>
      <c r="T230" s="23"/>
      <c r="U230" s="28"/>
      <c r="V230" s="29"/>
      <c r="W230" s="30"/>
      <c r="X230" s="28"/>
      <c r="Y230" s="78"/>
      <c r="Z230" s="112"/>
      <c r="AA230" s="236"/>
    </row>
    <row r="231" spans="1:27" ht="20.100000000000001" customHeight="1" x14ac:dyDescent="0.15">
      <c r="A231" s="89">
        <f>IFERROR(IF(AND($L231="○", OR(TRIM($N231)="",TRIM($P231)="",TRIM($R231)="")),1001,0),3)</f>
        <v>0</v>
      </c>
      <c r="B231" s="89"/>
      <c r="C231" s="107"/>
      <c r="E231" s="260" t="s">
        <v>98</v>
      </c>
      <c r="F231" s="261" t="s">
        <v>146</v>
      </c>
      <c r="G231" s="262"/>
      <c r="H231" s="262"/>
      <c r="I231" s="262"/>
      <c r="J231" s="262"/>
      <c r="K231" s="263"/>
      <c r="L231" s="17"/>
      <c r="M231" s="18"/>
      <c r="N231" s="19"/>
      <c r="O231" s="20"/>
      <c r="P231" s="24"/>
      <c r="Q231" s="25"/>
      <c r="R231" s="21"/>
      <c r="S231" s="22"/>
      <c r="T231" s="23"/>
      <c r="U231" s="28"/>
      <c r="V231" s="29"/>
      <c r="W231" s="30"/>
      <c r="X231" s="28"/>
      <c r="Y231" s="78"/>
      <c r="Z231" s="112"/>
      <c r="AA231" s="236"/>
    </row>
    <row r="232" spans="1:27" ht="20.100000000000001" customHeight="1" x14ac:dyDescent="0.15">
      <c r="A232" s="89">
        <f>IFERROR(IF(AND($L232="○", OR(TRIM($N232)="",TRIM($P232)="",TRIM($R232)="")),1001,0),3)</f>
        <v>0</v>
      </c>
      <c r="B232" s="89"/>
      <c r="C232" s="107"/>
      <c r="E232" s="260" t="s">
        <v>99</v>
      </c>
      <c r="F232" s="261" t="s">
        <v>147</v>
      </c>
      <c r="G232" s="262"/>
      <c r="H232" s="262"/>
      <c r="I232" s="262"/>
      <c r="J232" s="262"/>
      <c r="K232" s="263"/>
      <c r="L232" s="17"/>
      <c r="M232" s="18"/>
      <c r="N232" s="19"/>
      <c r="O232" s="20"/>
      <c r="P232" s="24"/>
      <c r="Q232" s="25"/>
      <c r="R232" s="21"/>
      <c r="S232" s="22"/>
      <c r="T232" s="23"/>
      <c r="U232" s="28"/>
      <c r="V232" s="29"/>
      <c r="W232" s="30"/>
      <c r="X232" s="28"/>
      <c r="Y232" s="78"/>
      <c r="Z232" s="112"/>
      <c r="AA232" s="236"/>
    </row>
    <row r="233" spans="1:27" ht="20.100000000000001" customHeight="1" x14ac:dyDescent="0.15">
      <c r="A233" s="89">
        <f>IFERROR(IF(AND($L233="○", OR(TRIM($N233)="",TRIM($P233)="",TRIM($R233)="")),1001,0),3)</f>
        <v>0</v>
      </c>
      <c r="B233" s="89"/>
      <c r="C233" s="107"/>
      <c r="E233" s="260" t="s">
        <v>100</v>
      </c>
      <c r="F233" s="261" t="s">
        <v>148</v>
      </c>
      <c r="G233" s="262"/>
      <c r="H233" s="262"/>
      <c r="I233" s="262"/>
      <c r="J233" s="262"/>
      <c r="K233" s="263"/>
      <c r="L233" s="17"/>
      <c r="M233" s="18"/>
      <c r="N233" s="19"/>
      <c r="O233" s="20"/>
      <c r="P233" s="24"/>
      <c r="Q233" s="25"/>
      <c r="R233" s="21"/>
      <c r="S233" s="22"/>
      <c r="T233" s="23"/>
      <c r="U233" s="28"/>
      <c r="V233" s="29"/>
      <c r="W233" s="30"/>
      <c r="X233" s="28"/>
      <c r="Y233" s="78"/>
      <c r="Z233" s="112"/>
      <c r="AA233" s="236"/>
    </row>
    <row r="234" spans="1:27" ht="20.100000000000001" customHeight="1" x14ac:dyDescent="0.15">
      <c r="A234" s="89">
        <f>IFERROR(IF(AND($L234="○", OR(TRIM($N234)="",TRIM($P234)="",TRIM($R234)="")),1001,0),3)</f>
        <v>0</v>
      </c>
      <c r="B234" s="89"/>
      <c r="C234" s="107"/>
      <c r="E234" s="260" t="s">
        <v>101</v>
      </c>
      <c r="F234" s="261" t="s">
        <v>149</v>
      </c>
      <c r="G234" s="262"/>
      <c r="H234" s="262"/>
      <c r="I234" s="262"/>
      <c r="J234" s="262"/>
      <c r="K234" s="263"/>
      <c r="L234" s="17"/>
      <c r="M234" s="18"/>
      <c r="N234" s="19"/>
      <c r="O234" s="20"/>
      <c r="P234" s="24"/>
      <c r="Q234" s="25"/>
      <c r="R234" s="21"/>
      <c r="S234" s="22"/>
      <c r="T234" s="23"/>
      <c r="U234" s="28"/>
      <c r="V234" s="29"/>
      <c r="W234" s="30"/>
      <c r="X234" s="28"/>
      <c r="Y234" s="78"/>
      <c r="Z234" s="112"/>
      <c r="AA234" s="236"/>
    </row>
    <row r="235" spans="1:27" ht="20.100000000000001" customHeight="1" x14ac:dyDescent="0.15">
      <c r="A235" s="89">
        <f>IFERROR(IF(AND($L235="○", OR(TRIM($N235)="",TRIM($P235)="",TRIM($R235)="")),1001,0),3)</f>
        <v>0</v>
      </c>
      <c r="B235" s="89"/>
      <c r="C235" s="107"/>
      <c r="E235" s="260" t="s">
        <v>102</v>
      </c>
      <c r="F235" s="261" t="s">
        <v>150</v>
      </c>
      <c r="G235" s="262"/>
      <c r="H235" s="262"/>
      <c r="I235" s="262"/>
      <c r="J235" s="262"/>
      <c r="K235" s="263"/>
      <c r="L235" s="17"/>
      <c r="M235" s="18"/>
      <c r="N235" s="19"/>
      <c r="O235" s="20"/>
      <c r="P235" s="24"/>
      <c r="Q235" s="25"/>
      <c r="R235" s="21"/>
      <c r="S235" s="22"/>
      <c r="T235" s="23"/>
      <c r="U235" s="28"/>
      <c r="V235" s="29"/>
      <c r="W235" s="30"/>
      <c r="X235" s="28"/>
      <c r="Y235" s="78"/>
      <c r="Z235" s="112"/>
      <c r="AA235" s="236"/>
    </row>
    <row r="236" spans="1:27" ht="20.100000000000001" customHeight="1" x14ac:dyDescent="0.15">
      <c r="A236" s="89">
        <f>IFERROR(IF(AND($L236="○", OR(TRIM($N236)="",TRIM($P236)="",TRIM($R236)="")),1001,0),3)</f>
        <v>0</v>
      </c>
      <c r="B236" s="89"/>
      <c r="C236" s="103"/>
      <c r="E236" s="260" t="s">
        <v>103</v>
      </c>
      <c r="F236" s="261" t="s">
        <v>151</v>
      </c>
      <c r="G236" s="262"/>
      <c r="H236" s="262"/>
      <c r="I236" s="262"/>
      <c r="J236" s="262"/>
      <c r="K236" s="263"/>
      <c r="L236" s="17"/>
      <c r="M236" s="18"/>
      <c r="N236" s="19"/>
      <c r="O236" s="20"/>
      <c r="P236" s="24"/>
      <c r="Q236" s="25"/>
      <c r="R236" s="21"/>
      <c r="S236" s="22"/>
      <c r="T236" s="23"/>
      <c r="U236" s="28"/>
      <c r="V236" s="29"/>
      <c r="W236" s="30"/>
      <c r="X236" s="28"/>
      <c r="Y236" s="78"/>
      <c r="Z236" s="156"/>
      <c r="AA236" s="145"/>
    </row>
    <row r="237" spans="1:27" ht="20.100000000000001" customHeight="1" x14ac:dyDescent="0.15">
      <c r="A237" s="89">
        <f>IFERROR(IF(AND($L237="○", OR(TRIM($N237)="",TRIM($P237)="",TRIM($R237)="")),1001,0),3)</f>
        <v>0</v>
      </c>
      <c r="B237" s="89"/>
      <c r="C237" s="107"/>
      <c r="E237" s="260" t="s">
        <v>104</v>
      </c>
      <c r="F237" s="261" t="s">
        <v>152</v>
      </c>
      <c r="G237" s="262"/>
      <c r="H237" s="262"/>
      <c r="I237" s="262"/>
      <c r="J237" s="262"/>
      <c r="K237" s="263"/>
      <c r="L237" s="17"/>
      <c r="M237" s="18"/>
      <c r="N237" s="19"/>
      <c r="O237" s="20"/>
      <c r="P237" s="24"/>
      <c r="Q237" s="25"/>
      <c r="R237" s="21"/>
      <c r="S237" s="22"/>
      <c r="T237" s="23"/>
      <c r="U237" s="28"/>
      <c r="V237" s="29"/>
      <c r="W237" s="30"/>
      <c r="X237" s="28"/>
      <c r="Y237" s="78"/>
      <c r="Z237" s="112"/>
      <c r="AA237" s="236"/>
    </row>
    <row r="238" spans="1:27" ht="20.100000000000001" customHeight="1" x14ac:dyDescent="0.15">
      <c r="A238" s="89">
        <f>IFERROR(IF(AND($L238="○", OR(TRIM($N238)="",TRIM($P238)="",TRIM($R238)="")),1001,0),3)</f>
        <v>0</v>
      </c>
      <c r="B238" s="89"/>
      <c r="C238" s="107"/>
      <c r="E238" s="260" t="s">
        <v>105</v>
      </c>
      <c r="F238" s="261" t="s">
        <v>153</v>
      </c>
      <c r="G238" s="262"/>
      <c r="H238" s="262"/>
      <c r="I238" s="262"/>
      <c r="J238" s="262"/>
      <c r="K238" s="263"/>
      <c r="L238" s="17"/>
      <c r="M238" s="18"/>
      <c r="N238" s="19"/>
      <c r="O238" s="20"/>
      <c r="P238" s="24"/>
      <c r="Q238" s="25"/>
      <c r="R238" s="21"/>
      <c r="S238" s="22"/>
      <c r="T238" s="23"/>
      <c r="U238" s="28"/>
      <c r="V238" s="29"/>
      <c r="W238" s="30"/>
      <c r="X238" s="28"/>
      <c r="Y238" s="78"/>
      <c r="Z238" s="112"/>
      <c r="AA238" s="236"/>
    </row>
    <row r="239" spans="1:27" ht="20.100000000000001" customHeight="1" x14ac:dyDescent="0.15">
      <c r="A239" s="89">
        <f>IFERROR(IF(AND($L239="○", OR(TRIM($N239)="",TRIM($P239)="",TRIM($R239)="")),1001,0),3)</f>
        <v>0</v>
      </c>
      <c r="B239" s="89"/>
      <c r="C239" s="107"/>
      <c r="E239" s="260" t="s">
        <v>106</v>
      </c>
      <c r="F239" s="261" t="s">
        <v>154</v>
      </c>
      <c r="G239" s="262"/>
      <c r="H239" s="262"/>
      <c r="I239" s="262"/>
      <c r="J239" s="262"/>
      <c r="K239" s="263"/>
      <c r="L239" s="17"/>
      <c r="M239" s="18"/>
      <c r="N239" s="19"/>
      <c r="O239" s="20"/>
      <c r="P239" s="24"/>
      <c r="Q239" s="25"/>
      <c r="R239" s="21"/>
      <c r="S239" s="22"/>
      <c r="T239" s="23"/>
      <c r="U239" s="28"/>
      <c r="V239" s="29"/>
      <c r="W239" s="30"/>
      <c r="X239" s="28"/>
      <c r="Y239" s="78"/>
      <c r="Z239" s="112"/>
      <c r="AA239" s="236"/>
    </row>
    <row r="240" spans="1:27" ht="20.100000000000001" customHeight="1" x14ac:dyDescent="0.15">
      <c r="A240" s="89">
        <f>IFERROR(IF(AND($L240="○", OR(TRIM($N240)="",TRIM($P240)="",TRIM($R240)="")),1001,0),3)</f>
        <v>0</v>
      </c>
      <c r="B240" s="89"/>
      <c r="C240" s="107"/>
      <c r="E240" s="260" t="s">
        <v>107</v>
      </c>
      <c r="F240" s="261" t="s">
        <v>155</v>
      </c>
      <c r="G240" s="262"/>
      <c r="H240" s="262"/>
      <c r="I240" s="262"/>
      <c r="J240" s="262"/>
      <c r="K240" s="263"/>
      <c r="L240" s="17"/>
      <c r="M240" s="18"/>
      <c r="N240" s="19"/>
      <c r="O240" s="20"/>
      <c r="P240" s="24"/>
      <c r="Q240" s="25"/>
      <c r="R240" s="21"/>
      <c r="S240" s="22"/>
      <c r="T240" s="23"/>
      <c r="U240" s="28"/>
      <c r="V240" s="29"/>
      <c r="W240" s="30"/>
      <c r="X240" s="28"/>
      <c r="Y240" s="78"/>
      <c r="Z240" s="112"/>
      <c r="AA240" s="236"/>
    </row>
    <row r="241" spans="1:27" ht="20.100000000000001" customHeight="1" x14ac:dyDescent="0.15">
      <c r="A241" s="89">
        <f>IFERROR(IF(AND($L241="○", OR(TRIM($N241)="",TRIM($P241)="",TRIM($R241)="")),1001,0),3)</f>
        <v>0</v>
      </c>
      <c r="B241" s="89"/>
      <c r="C241" s="107"/>
      <c r="E241" s="260" t="s">
        <v>108</v>
      </c>
      <c r="F241" s="261" t="s">
        <v>156</v>
      </c>
      <c r="G241" s="262"/>
      <c r="H241" s="262"/>
      <c r="I241" s="262"/>
      <c r="J241" s="262"/>
      <c r="K241" s="263"/>
      <c r="L241" s="17"/>
      <c r="M241" s="18"/>
      <c r="N241" s="19"/>
      <c r="O241" s="20"/>
      <c r="P241" s="24"/>
      <c r="Q241" s="25"/>
      <c r="R241" s="21"/>
      <c r="S241" s="22"/>
      <c r="T241" s="23"/>
      <c r="U241" s="28"/>
      <c r="V241" s="29"/>
      <c r="W241" s="30"/>
      <c r="X241" s="28"/>
      <c r="Y241" s="78"/>
      <c r="Z241" s="112"/>
      <c r="AA241" s="236"/>
    </row>
    <row r="242" spans="1:27" ht="20.100000000000001" customHeight="1" x14ac:dyDescent="0.15">
      <c r="A242" s="89">
        <f>IFERROR(IF(AND($L242="○", OR(TRIM($N242)="",TRIM($P242)="",TRIM($R242)="")),1001,0),3)</f>
        <v>0</v>
      </c>
      <c r="B242" s="89"/>
      <c r="C242" s="107"/>
      <c r="E242" s="260" t="s">
        <v>109</v>
      </c>
      <c r="F242" s="261" t="s">
        <v>157</v>
      </c>
      <c r="G242" s="262"/>
      <c r="H242" s="262"/>
      <c r="I242" s="262"/>
      <c r="J242" s="262"/>
      <c r="K242" s="263"/>
      <c r="L242" s="17"/>
      <c r="M242" s="18"/>
      <c r="N242" s="19"/>
      <c r="O242" s="20"/>
      <c r="P242" s="24"/>
      <c r="Q242" s="25"/>
      <c r="R242" s="21"/>
      <c r="S242" s="22"/>
      <c r="T242" s="23"/>
      <c r="U242" s="28"/>
      <c r="V242" s="29"/>
      <c r="W242" s="30"/>
      <c r="X242" s="28"/>
      <c r="Y242" s="78"/>
      <c r="Z242" s="112"/>
      <c r="AA242" s="236"/>
    </row>
    <row r="243" spans="1:27" ht="20.100000000000001" customHeight="1" x14ac:dyDescent="0.15">
      <c r="A243" s="89">
        <f>IFERROR(IF(AND($L243="○", OR(TRIM($N243)="",TRIM($P243)="",TRIM($R243)="")),1001,0),3)</f>
        <v>0</v>
      </c>
      <c r="B243" s="89"/>
      <c r="C243" s="107"/>
      <c r="E243" s="260" t="s">
        <v>110</v>
      </c>
      <c r="F243" s="261" t="s">
        <v>158</v>
      </c>
      <c r="G243" s="262"/>
      <c r="H243" s="262"/>
      <c r="I243" s="262"/>
      <c r="J243" s="262"/>
      <c r="K243" s="263"/>
      <c r="L243" s="17"/>
      <c r="M243" s="18"/>
      <c r="N243" s="19"/>
      <c r="O243" s="20"/>
      <c r="P243" s="24"/>
      <c r="Q243" s="25"/>
      <c r="R243" s="21"/>
      <c r="S243" s="22"/>
      <c r="T243" s="23"/>
      <c r="U243" s="28"/>
      <c r="V243" s="29"/>
      <c r="W243" s="30"/>
      <c r="X243" s="28"/>
      <c r="Y243" s="78"/>
      <c r="Z243" s="112"/>
      <c r="AA243" s="236"/>
    </row>
    <row r="244" spans="1:27" ht="20.100000000000001" customHeight="1" x14ac:dyDescent="0.15">
      <c r="A244" s="89">
        <f>IFERROR(IF(AND($L244="○", OR(TRIM($N244)="",TRIM($P244)="",TRIM($R244)="")),1001,0),3)</f>
        <v>0</v>
      </c>
      <c r="B244" s="89"/>
      <c r="C244" s="107"/>
      <c r="E244" s="260" t="s">
        <v>111</v>
      </c>
      <c r="F244" s="261" t="s">
        <v>159</v>
      </c>
      <c r="G244" s="262"/>
      <c r="H244" s="262"/>
      <c r="I244" s="262"/>
      <c r="J244" s="262"/>
      <c r="K244" s="263"/>
      <c r="L244" s="17"/>
      <c r="M244" s="18"/>
      <c r="N244" s="19"/>
      <c r="O244" s="20"/>
      <c r="P244" s="24"/>
      <c r="Q244" s="25"/>
      <c r="R244" s="21"/>
      <c r="S244" s="22"/>
      <c r="T244" s="23"/>
      <c r="U244" s="28"/>
      <c r="V244" s="29"/>
      <c r="W244" s="30"/>
      <c r="X244" s="28"/>
      <c r="Y244" s="78"/>
      <c r="Z244" s="112"/>
      <c r="AA244" s="236"/>
    </row>
    <row r="245" spans="1:27" ht="20.100000000000001" customHeight="1" x14ac:dyDescent="0.15">
      <c r="A245" s="89">
        <f>IFERROR(IF(AND($L245="○", OR(TRIM($N245)="",TRIM($P245)="",TRIM($R245)="")),1001,0),3)</f>
        <v>0</v>
      </c>
      <c r="B245" s="89"/>
      <c r="C245" s="107"/>
      <c r="E245" s="260" t="s">
        <v>112</v>
      </c>
      <c r="F245" s="261" t="s">
        <v>160</v>
      </c>
      <c r="G245" s="262"/>
      <c r="H245" s="262"/>
      <c r="I245" s="262"/>
      <c r="J245" s="262"/>
      <c r="K245" s="263"/>
      <c r="L245" s="17"/>
      <c r="M245" s="18"/>
      <c r="N245" s="19"/>
      <c r="O245" s="20"/>
      <c r="P245" s="24"/>
      <c r="Q245" s="25"/>
      <c r="R245" s="21"/>
      <c r="S245" s="22"/>
      <c r="T245" s="23"/>
      <c r="U245" s="28"/>
      <c r="V245" s="29"/>
      <c r="W245" s="30"/>
      <c r="X245" s="28"/>
      <c r="Y245" s="78"/>
      <c r="Z245" s="112"/>
      <c r="AA245" s="236"/>
    </row>
    <row r="246" spans="1:27" ht="20.100000000000001" customHeight="1" x14ac:dyDescent="0.15">
      <c r="A246" s="89">
        <f>IFERROR(IF(AND($L246="○", TRIM($R246)=""),1001,0),3)</f>
        <v>0</v>
      </c>
      <c r="B246" s="89"/>
      <c r="C246" s="107"/>
      <c r="E246" s="264" t="s">
        <v>184</v>
      </c>
      <c r="F246" s="265" t="s">
        <v>183</v>
      </c>
      <c r="G246" s="266"/>
      <c r="H246" s="266"/>
      <c r="I246" s="266"/>
      <c r="J246" s="266"/>
      <c r="K246" s="267"/>
      <c r="L246" s="26"/>
      <c r="M246" s="27"/>
      <c r="N246" s="268"/>
      <c r="O246" s="269"/>
      <c r="P246" s="270"/>
      <c r="Q246" s="271"/>
      <c r="R246" s="14"/>
      <c r="S246" s="15"/>
      <c r="T246" s="16"/>
      <c r="U246" s="272"/>
      <c r="V246" s="273"/>
      <c r="W246" s="274"/>
      <c r="X246" s="79"/>
      <c r="Y246" s="80"/>
      <c r="Z246" s="112"/>
      <c r="AA246" s="236"/>
    </row>
    <row r="247" spans="1:27" ht="30" customHeight="1" x14ac:dyDescent="0.15">
      <c r="A247" s="89"/>
      <c r="B247" s="89"/>
      <c r="C247" s="127"/>
      <c r="D247" s="128"/>
      <c r="E247" s="128"/>
      <c r="F247" s="128"/>
      <c r="G247" s="128"/>
      <c r="H247" s="128"/>
      <c r="I247" s="128"/>
      <c r="J247" s="128"/>
      <c r="K247" s="128"/>
      <c r="L247" s="128"/>
      <c r="M247" s="275"/>
      <c r="N247" s="128"/>
      <c r="O247" s="158"/>
      <c r="P247" s="129"/>
      <c r="Q247" s="152"/>
      <c r="R247" s="152"/>
      <c r="S247" s="152"/>
      <c r="T247" s="152"/>
      <c r="U247" s="152"/>
      <c r="V247" s="152"/>
      <c r="W247" s="152"/>
      <c r="X247" s="152"/>
      <c r="Y247" s="129"/>
      <c r="Z247" s="131"/>
    </row>
  </sheetData>
  <sheetProtection algorithmName="SHA-512" hashValue="YUD0avueewwgjCJPAiJaEdMcJo0fqepqhD97KZp37SMzm/2wU/THsbBy2OV6/yhxb9Ga8U8+PdGdYXs+qFHORg==" saltValue="tOZk6Qa9tPfPG/AuNZeFEg==" spinCount="100000" sheet="1" objects="1" scenarios="1"/>
  <dataConsolidate/>
  <mergeCells count="285">
    <mergeCell ref="X226:Y226"/>
    <mergeCell ref="X227:Y227"/>
    <mergeCell ref="X228:Y228"/>
    <mergeCell ref="X229:Y229"/>
    <mergeCell ref="X230:Y230"/>
    <mergeCell ref="X231:Y231"/>
    <mergeCell ref="X232:Y232"/>
    <mergeCell ref="X217:Y217"/>
    <mergeCell ref="X218:Y218"/>
    <mergeCell ref="X219:Y219"/>
    <mergeCell ref="X220:Y220"/>
    <mergeCell ref="X221:Y221"/>
    <mergeCell ref="X222:Y222"/>
    <mergeCell ref="X223:Y223"/>
    <mergeCell ref="X224:Y224"/>
    <mergeCell ref="X225:Y225"/>
    <mergeCell ref="X233:Y233"/>
    <mergeCell ref="X243:Y243"/>
    <mergeCell ref="X244:Y244"/>
    <mergeCell ref="X245:Y245"/>
    <mergeCell ref="X246:Y246"/>
    <mergeCell ref="X234:Y234"/>
    <mergeCell ref="X235:Y235"/>
    <mergeCell ref="U237:W237"/>
    <mergeCell ref="U238:W238"/>
    <mergeCell ref="U239:W239"/>
    <mergeCell ref="U240:W240"/>
    <mergeCell ref="U241:W241"/>
    <mergeCell ref="U242:W242"/>
    <mergeCell ref="U243:W243"/>
    <mergeCell ref="U244:W244"/>
    <mergeCell ref="U245:W245"/>
    <mergeCell ref="X236:Y236"/>
    <mergeCell ref="X237:Y237"/>
    <mergeCell ref="X238:Y238"/>
    <mergeCell ref="X239:Y239"/>
    <mergeCell ref="X240:Y240"/>
    <mergeCell ref="X241:Y241"/>
    <mergeCell ref="X242:Y242"/>
    <mergeCell ref="U246:W246"/>
    <mergeCell ref="E216:K216"/>
    <mergeCell ref="J203:Y203"/>
    <mergeCell ref="K182:M182"/>
    <mergeCell ref="N182:V182"/>
    <mergeCell ref="W182:Y182"/>
    <mergeCell ref="K183:M183"/>
    <mergeCell ref="N183:V183"/>
    <mergeCell ref="W183:Y183"/>
    <mergeCell ref="K184:M184"/>
    <mergeCell ref="N184:V184"/>
    <mergeCell ref="W184:Y184"/>
    <mergeCell ref="K185:M185"/>
    <mergeCell ref="N185:V185"/>
    <mergeCell ref="W185:X185"/>
    <mergeCell ref="K186:M187"/>
    <mergeCell ref="N186:V186"/>
    <mergeCell ref="W186:X186"/>
    <mergeCell ref="N187:V187"/>
    <mergeCell ref="R216:T216"/>
    <mergeCell ref="I196:M196"/>
    <mergeCell ref="E187:J187"/>
    <mergeCell ref="I193:M193"/>
    <mergeCell ref="E183:J183"/>
    <mergeCell ref="E184:J184"/>
    <mergeCell ref="R236:T236"/>
    <mergeCell ref="R237:T237"/>
    <mergeCell ref="U217:W217"/>
    <mergeCell ref="U218:W218"/>
    <mergeCell ref="U219:W219"/>
    <mergeCell ref="P239:Q239"/>
    <mergeCell ref="P240:Q240"/>
    <mergeCell ref="P241:Q241"/>
    <mergeCell ref="P242:Q242"/>
    <mergeCell ref="R217:T217"/>
    <mergeCell ref="R218:T218"/>
    <mergeCell ref="R219:T219"/>
    <mergeCell ref="R220:T220"/>
    <mergeCell ref="R221:T221"/>
    <mergeCell ref="R222:T222"/>
    <mergeCell ref="R223:T223"/>
    <mergeCell ref="R224:T224"/>
    <mergeCell ref="R225:T225"/>
    <mergeCell ref="U231:W231"/>
    <mergeCell ref="U232:W232"/>
    <mergeCell ref="U233:W233"/>
    <mergeCell ref="U234:W234"/>
    <mergeCell ref="U235:W235"/>
    <mergeCell ref="U236:W236"/>
    <mergeCell ref="R226:T226"/>
    <mergeCell ref="R227:T227"/>
    <mergeCell ref="R228:T228"/>
    <mergeCell ref="R229:T229"/>
    <mergeCell ref="R230:T230"/>
    <mergeCell ref="R231:T231"/>
    <mergeCell ref="R232:T232"/>
    <mergeCell ref="N245:O245"/>
    <mergeCell ref="P216:Q216"/>
    <mergeCell ref="P217:Q217"/>
    <mergeCell ref="P218:Q218"/>
    <mergeCell ref="P219:Q219"/>
    <mergeCell ref="P220:Q220"/>
    <mergeCell ref="P221:Q221"/>
    <mergeCell ref="P222:Q222"/>
    <mergeCell ref="P223:Q223"/>
    <mergeCell ref="P224:Q224"/>
    <mergeCell ref="P225:Q225"/>
    <mergeCell ref="P226:Q226"/>
    <mergeCell ref="P227:Q227"/>
    <mergeCell ref="P228:Q228"/>
    <mergeCell ref="P229:Q229"/>
    <mergeCell ref="P230:Q230"/>
    <mergeCell ref="P231:Q231"/>
    <mergeCell ref="P232:Q232"/>
    <mergeCell ref="P233:Q233"/>
    <mergeCell ref="P234:Q234"/>
    <mergeCell ref="P235:Q235"/>
    <mergeCell ref="P236:Q236"/>
    <mergeCell ref="P237:Q237"/>
    <mergeCell ref="P238:Q238"/>
    <mergeCell ref="L245:M245"/>
    <mergeCell ref="N216:O216"/>
    <mergeCell ref="N217:O217"/>
    <mergeCell ref="N218:O218"/>
    <mergeCell ref="N219:O219"/>
    <mergeCell ref="N220:O220"/>
    <mergeCell ref="N221:O221"/>
    <mergeCell ref="N222:O222"/>
    <mergeCell ref="N223:O223"/>
    <mergeCell ref="N224:O224"/>
    <mergeCell ref="N225:O225"/>
    <mergeCell ref="N226:O226"/>
    <mergeCell ref="N227:O227"/>
    <mergeCell ref="N228:O228"/>
    <mergeCell ref="N229:O229"/>
    <mergeCell ref="N230:O230"/>
    <mergeCell ref="N231:O231"/>
    <mergeCell ref="N232:O232"/>
    <mergeCell ref="N233:O233"/>
    <mergeCell ref="N234:O234"/>
    <mergeCell ref="N235:O235"/>
    <mergeCell ref="N236:O236"/>
    <mergeCell ref="N237:O237"/>
    <mergeCell ref="N238:O238"/>
    <mergeCell ref="L231:M231"/>
    <mergeCell ref="L232:M232"/>
    <mergeCell ref="L233:M233"/>
    <mergeCell ref="L234:M234"/>
    <mergeCell ref="L235:M235"/>
    <mergeCell ref="L236:M236"/>
    <mergeCell ref="L237:M237"/>
    <mergeCell ref="L238:M238"/>
    <mergeCell ref="L222:M222"/>
    <mergeCell ref="L223:M223"/>
    <mergeCell ref="L224:M224"/>
    <mergeCell ref="L225:M225"/>
    <mergeCell ref="L226:M226"/>
    <mergeCell ref="L227:M227"/>
    <mergeCell ref="L228:M228"/>
    <mergeCell ref="L229:M229"/>
    <mergeCell ref="L230:M230"/>
    <mergeCell ref="U226:W226"/>
    <mergeCell ref="U227:W227"/>
    <mergeCell ref="U228:W228"/>
    <mergeCell ref="U229:W229"/>
    <mergeCell ref="L240:M240"/>
    <mergeCell ref="L241:M241"/>
    <mergeCell ref="L242:M242"/>
    <mergeCell ref="I155:Y155"/>
    <mergeCell ref="I157:Y157"/>
    <mergeCell ref="I165:M165"/>
    <mergeCell ref="I167:M167"/>
    <mergeCell ref="J211:Y211"/>
    <mergeCell ref="I212:M212"/>
    <mergeCell ref="I176:M176"/>
    <mergeCell ref="I178:M178"/>
    <mergeCell ref="L216:M216"/>
    <mergeCell ref="L217:M217"/>
    <mergeCell ref="L218:M218"/>
    <mergeCell ref="L219:M219"/>
    <mergeCell ref="L220:M220"/>
    <mergeCell ref="L221:M221"/>
    <mergeCell ref="R238:T238"/>
    <mergeCell ref="R239:T239"/>
    <mergeCell ref="R240:T240"/>
    <mergeCell ref="U221:W221"/>
    <mergeCell ref="U222:W222"/>
    <mergeCell ref="U223:W223"/>
    <mergeCell ref="U224:W224"/>
    <mergeCell ref="U225:W225"/>
    <mergeCell ref="U216:W216"/>
    <mergeCell ref="U220:W220"/>
    <mergeCell ref="I32:Y32"/>
    <mergeCell ref="I34:M34"/>
    <mergeCell ref="I36:M36"/>
    <mergeCell ref="I69:M69"/>
    <mergeCell ref="I118:M118"/>
    <mergeCell ref="I161:M161"/>
    <mergeCell ref="I79:Y79"/>
    <mergeCell ref="I81:Y81"/>
    <mergeCell ref="I83:M83"/>
    <mergeCell ref="I85:M85"/>
    <mergeCell ref="I114:Y114"/>
    <mergeCell ref="I116:Y116"/>
    <mergeCell ref="I122:M122"/>
    <mergeCell ref="I124:M124"/>
    <mergeCell ref="I120:Y120"/>
    <mergeCell ref="I153:M153"/>
    <mergeCell ref="D111:Y111"/>
    <mergeCell ref="E215:Y215"/>
    <mergeCell ref="R233:T233"/>
    <mergeCell ref="R234:T234"/>
    <mergeCell ref="R235:T235"/>
    <mergeCell ref="U230:W230"/>
    <mergeCell ref="E15:H15"/>
    <mergeCell ref="C13:H13"/>
    <mergeCell ref="I71:Y71"/>
    <mergeCell ref="I63:M63"/>
    <mergeCell ref="I210:M210"/>
    <mergeCell ref="C207:H207"/>
    <mergeCell ref="I163:Y163"/>
    <mergeCell ref="E197:H197"/>
    <mergeCell ref="I197:M197"/>
    <mergeCell ref="E198:H198"/>
    <mergeCell ref="E196:H196"/>
    <mergeCell ref="O191:Q191"/>
    <mergeCell ref="I26:Y26"/>
    <mergeCell ref="C60:H60"/>
    <mergeCell ref="I73:Y73"/>
    <mergeCell ref="C109:H109"/>
    <mergeCell ref="I202:M202"/>
    <mergeCell ref="I198:M198"/>
    <mergeCell ref="I20:M20"/>
    <mergeCell ref="N246:O246"/>
    <mergeCell ref="P246:Q246"/>
    <mergeCell ref="R246:T246"/>
    <mergeCell ref="L243:M243"/>
    <mergeCell ref="L244:M244"/>
    <mergeCell ref="N239:O239"/>
    <mergeCell ref="N240:O240"/>
    <mergeCell ref="N241:O241"/>
    <mergeCell ref="N242:O242"/>
    <mergeCell ref="N243:O243"/>
    <mergeCell ref="N244:O244"/>
    <mergeCell ref="R241:T241"/>
    <mergeCell ref="R242:T242"/>
    <mergeCell ref="L239:M239"/>
    <mergeCell ref="R243:T243"/>
    <mergeCell ref="R244:T244"/>
    <mergeCell ref="R245:T245"/>
    <mergeCell ref="P243:Q243"/>
    <mergeCell ref="P244:Q244"/>
    <mergeCell ref="P245:Q245"/>
    <mergeCell ref="L246:M246"/>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C174:H174"/>
    <mergeCell ref="I189:M189"/>
    <mergeCell ref="I112:Y112"/>
    <mergeCell ref="E199:H199"/>
    <mergeCell ref="I199:M199"/>
    <mergeCell ref="E200:H200"/>
    <mergeCell ref="I200:M200"/>
    <mergeCell ref="E185:J185"/>
    <mergeCell ref="E186:J186"/>
    <mergeCell ref="W187:X187"/>
    <mergeCell ref="E182:J182"/>
    <mergeCell ref="E181:Y181"/>
    <mergeCell ref="I191:M191"/>
    <mergeCell ref="C150:H150"/>
    <mergeCell ref="J177:Y177"/>
    <mergeCell ref="J179:Y179"/>
  </mergeCells>
  <phoneticPr fontId="4"/>
  <conditionalFormatting sqref="I20:M20">
    <cfRule type="expression" dxfId="171" priority="172" stopIfTrue="1">
      <formula>$A20&lt;&gt;0</formula>
    </cfRule>
  </conditionalFormatting>
  <conditionalFormatting sqref="I22:Y22">
    <cfRule type="expression" dxfId="170" priority="171" stopIfTrue="1">
      <formula>$A22&lt;&gt;0</formula>
    </cfRule>
  </conditionalFormatting>
  <conditionalFormatting sqref="I24:Y24">
    <cfRule type="expression" dxfId="169" priority="170" stopIfTrue="1">
      <formula>$A24&lt;&gt;0</formula>
    </cfRule>
  </conditionalFormatting>
  <conditionalFormatting sqref="I26:Y26">
    <cfRule type="expression" dxfId="168" priority="169" stopIfTrue="1">
      <formula>$A26&lt;&gt;0</formula>
    </cfRule>
  </conditionalFormatting>
  <conditionalFormatting sqref="I28:Y28">
    <cfRule type="expression" dxfId="167" priority="168" stopIfTrue="1">
      <formula>$A28&lt;&gt;0</formula>
    </cfRule>
  </conditionalFormatting>
  <conditionalFormatting sqref="I30:Y30">
    <cfRule type="expression" dxfId="166" priority="167" stopIfTrue="1">
      <formula>$A30&lt;&gt;0</formula>
    </cfRule>
  </conditionalFormatting>
  <conditionalFormatting sqref="I32:Y32">
    <cfRule type="expression" dxfId="165" priority="166" stopIfTrue="1">
      <formula>$A32&lt;&gt;0</formula>
    </cfRule>
  </conditionalFormatting>
  <conditionalFormatting sqref="I34:M34">
    <cfRule type="expression" dxfId="164" priority="165" stopIfTrue="1">
      <formula>$A34&lt;&gt;0</formula>
    </cfRule>
  </conditionalFormatting>
  <conditionalFormatting sqref="I36:M36">
    <cfRule type="expression" dxfId="163" priority="164" stopIfTrue="1">
      <formula>$A36&lt;&gt;0</formula>
    </cfRule>
  </conditionalFormatting>
  <conditionalFormatting sqref="I38:Y38">
    <cfRule type="expression" dxfId="162" priority="163" stopIfTrue="1">
      <formula>$A38&lt;&gt;0</formula>
    </cfRule>
  </conditionalFormatting>
  <conditionalFormatting sqref="I40:M40">
    <cfRule type="expression" dxfId="161" priority="162" stopIfTrue="1">
      <formula>$A40&lt;&gt;0</formula>
    </cfRule>
  </conditionalFormatting>
  <conditionalFormatting sqref="I63:M63">
    <cfRule type="expression" dxfId="160" priority="161" stopIfTrue="1">
      <formula>$A63&lt;&gt;0</formula>
    </cfRule>
  </conditionalFormatting>
  <conditionalFormatting sqref="I69:M69">
    <cfRule type="expression" dxfId="159" priority="160" stopIfTrue="1">
      <formula>$A69&lt;&gt;0</formula>
    </cfRule>
  </conditionalFormatting>
  <conditionalFormatting sqref="I71:Y71">
    <cfRule type="expression" dxfId="158" priority="159" stopIfTrue="1">
      <formula>$A71&lt;&gt;0</formula>
    </cfRule>
  </conditionalFormatting>
  <conditionalFormatting sqref="I73:Y73">
    <cfRule type="expression" dxfId="157" priority="158" stopIfTrue="1">
      <formula>$A73&lt;&gt;0</formula>
    </cfRule>
  </conditionalFormatting>
  <conditionalFormatting sqref="I75:Y75">
    <cfRule type="expression" dxfId="156" priority="157" stopIfTrue="1">
      <formula>$A75&lt;&gt;0</formula>
    </cfRule>
  </conditionalFormatting>
  <conditionalFormatting sqref="I77:Y77">
    <cfRule type="expression" dxfId="155" priority="156" stopIfTrue="1">
      <formula>$A77&lt;&gt;0</formula>
    </cfRule>
  </conditionalFormatting>
  <conditionalFormatting sqref="I79:Y79">
    <cfRule type="expression" dxfId="154" priority="155" stopIfTrue="1">
      <formula>$A79&lt;&gt;0</formula>
    </cfRule>
  </conditionalFormatting>
  <conditionalFormatting sqref="I81:Y81">
    <cfRule type="expression" dxfId="153" priority="154" stopIfTrue="1">
      <formula>$A81&lt;&gt;0</formula>
    </cfRule>
  </conditionalFormatting>
  <conditionalFormatting sqref="I83:M83">
    <cfRule type="expression" dxfId="152" priority="153" stopIfTrue="1">
      <formula>$A83&lt;&gt;0</formula>
    </cfRule>
  </conditionalFormatting>
  <conditionalFormatting sqref="P83">
    <cfRule type="expression" dxfId="151" priority="152" stopIfTrue="1">
      <formula>$A84&lt;&gt;0</formula>
    </cfRule>
  </conditionalFormatting>
  <conditionalFormatting sqref="I85:M85">
    <cfRule type="expression" dxfId="150" priority="151" stopIfTrue="1">
      <formula>$A85&lt;&gt;0</formula>
    </cfRule>
  </conditionalFormatting>
  <conditionalFormatting sqref="I87:Y87">
    <cfRule type="expression" dxfId="149" priority="150" stopIfTrue="1">
      <formula>$A87&lt;&gt;0</formula>
    </cfRule>
  </conditionalFormatting>
  <conditionalFormatting sqref="I114:Y114">
    <cfRule type="expression" dxfId="148" priority="149" stopIfTrue="1">
      <formula>$A114&lt;&gt;0</formula>
    </cfRule>
  </conditionalFormatting>
  <conditionalFormatting sqref="I116:Y116">
    <cfRule type="expression" dxfId="147" priority="148" stopIfTrue="1">
      <formula>$A116&lt;&gt;0</formula>
    </cfRule>
  </conditionalFormatting>
  <conditionalFormatting sqref="I120:Y120">
    <cfRule type="expression" dxfId="146" priority="147" stopIfTrue="1">
      <formula>$A120&lt;&gt;0</formula>
    </cfRule>
  </conditionalFormatting>
  <conditionalFormatting sqref="I122:M122">
    <cfRule type="expression" dxfId="145" priority="146" stopIfTrue="1">
      <formula>$A122&lt;&gt;0</formula>
    </cfRule>
  </conditionalFormatting>
  <conditionalFormatting sqref="I124:M124">
    <cfRule type="expression" dxfId="144" priority="145" stopIfTrue="1">
      <formula>$A124&lt;&gt;0</formula>
    </cfRule>
  </conditionalFormatting>
  <conditionalFormatting sqref="I126:Y126">
    <cfRule type="expression" dxfId="143" priority="144" stopIfTrue="1">
      <formula>$A126&lt;&gt;0</formula>
    </cfRule>
  </conditionalFormatting>
  <conditionalFormatting sqref="I153:M153">
    <cfRule type="expression" dxfId="142" priority="143" stopIfTrue="1">
      <formula>$A153&lt;&gt;0</formula>
    </cfRule>
  </conditionalFormatting>
  <conditionalFormatting sqref="I155:Y155">
    <cfRule type="expression" dxfId="141" priority="142" stopIfTrue="1">
      <formula>$A155&lt;&gt;0</formula>
    </cfRule>
  </conditionalFormatting>
  <conditionalFormatting sqref="I157:Y157">
    <cfRule type="expression" dxfId="140" priority="141" stopIfTrue="1">
      <formula>$A157&lt;&gt;0</formula>
    </cfRule>
  </conditionalFormatting>
  <conditionalFormatting sqref="I159:M159">
    <cfRule type="expression" dxfId="139" priority="140" stopIfTrue="1">
      <formula>$A159&lt;&gt;0</formula>
    </cfRule>
  </conditionalFormatting>
  <conditionalFormatting sqref="I161:M161">
    <cfRule type="expression" dxfId="138" priority="139" stopIfTrue="1">
      <formula>$A161&lt;&gt;0</formula>
    </cfRule>
  </conditionalFormatting>
  <conditionalFormatting sqref="I163:Y163">
    <cfRule type="expression" dxfId="137" priority="138" stopIfTrue="1">
      <formula>$A163&lt;&gt;0</formula>
    </cfRule>
  </conditionalFormatting>
  <conditionalFormatting sqref="I165:M165">
    <cfRule type="expression" dxfId="136" priority="137" stopIfTrue="1">
      <formula>$A165&lt;&gt;0</formula>
    </cfRule>
  </conditionalFormatting>
  <conditionalFormatting sqref="I167:M167">
    <cfRule type="expression" dxfId="135" priority="136" stopIfTrue="1">
      <formula>$A167&lt;&gt;0</formula>
    </cfRule>
  </conditionalFormatting>
  <conditionalFormatting sqref="I169:Y169">
    <cfRule type="expression" dxfId="134" priority="135" stopIfTrue="1">
      <formula>$A169&lt;&gt;0</formula>
    </cfRule>
  </conditionalFormatting>
  <conditionalFormatting sqref="K183:M183">
    <cfRule type="expression" dxfId="133" priority="134" stopIfTrue="1">
      <formula>$A182&lt;&gt;0</formula>
    </cfRule>
  </conditionalFormatting>
  <conditionalFormatting sqref="K184:M184">
    <cfRule type="expression" dxfId="132" priority="133" stopIfTrue="1">
      <formula>$A182&lt;&gt;0</formula>
    </cfRule>
  </conditionalFormatting>
  <conditionalFormatting sqref="N184:V184">
    <cfRule type="expression" dxfId="131" priority="132" stopIfTrue="1">
      <formula>$A184&lt;&gt;0</formula>
    </cfRule>
  </conditionalFormatting>
  <conditionalFormatting sqref="K185:M185">
    <cfRule type="expression" dxfId="130" priority="131" stopIfTrue="1">
      <formula>$A182&lt;&gt;0</formula>
    </cfRule>
  </conditionalFormatting>
  <conditionalFormatting sqref="N185:V185">
    <cfRule type="expression" dxfId="129" priority="130" stopIfTrue="1">
      <formula>$A185&lt;&gt;0</formula>
    </cfRule>
  </conditionalFormatting>
  <conditionalFormatting sqref="K186:M187">
    <cfRule type="expression" dxfId="128" priority="129" stopIfTrue="1">
      <formula>$A182&lt;&gt;0</formula>
    </cfRule>
  </conditionalFormatting>
  <conditionalFormatting sqref="N186:V186">
    <cfRule type="expression" dxfId="127" priority="128" stopIfTrue="1">
      <formula>AND($A186&lt;&gt;0,TRIM($N186)="")</formula>
    </cfRule>
  </conditionalFormatting>
  <conditionalFormatting sqref="W186:X186">
    <cfRule type="expression" dxfId="126" priority="127" stopIfTrue="1">
      <formula>AND($A186&lt;&gt;0,TRIM($W186)="")</formula>
    </cfRule>
  </conditionalFormatting>
  <conditionalFormatting sqref="I189:M189">
    <cfRule type="expression" dxfId="125" priority="126" stopIfTrue="1">
      <formula>$A189&lt;&gt;0</formula>
    </cfRule>
  </conditionalFormatting>
  <conditionalFormatting sqref="I196:M196">
    <cfRule type="expression" dxfId="124" priority="125" stopIfTrue="1">
      <formula>$A196&lt;&gt;0</formula>
    </cfRule>
  </conditionalFormatting>
  <conditionalFormatting sqref="I197:M197">
    <cfRule type="expression" dxfId="123" priority="124" stopIfTrue="1">
      <formula>$A197&lt;&gt;0</formula>
    </cfRule>
  </conditionalFormatting>
  <conditionalFormatting sqref="I198:M198">
    <cfRule type="expression" dxfId="122" priority="123" stopIfTrue="1">
      <formula>$A198&lt;&gt;0</formula>
    </cfRule>
  </conditionalFormatting>
  <conditionalFormatting sqref="I200:M200">
    <cfRule type="expression" dxfId="121" priority="122" stopIfTrue="1">
      <formula>$A200&lt;&gt;0</formula>
    </cfRule>
  </conditionalFormatting>
  <conditionalFormatting sqref="I210:M210">
    <cfRule type="expression" dxfId="120" priority="121" stopIfTrue="1">
      <formula>TRIM($I210)=""</formula>
    </cfRule>
  </conditionalFormatting>
  <conditionalFormatting sqref="P210">
    <cfRule type="expression" dxfId="119" priority="120" stopIfTrue="1">
      <formula>OR(NOT(ISNUMBER(VALUE($P210))), TRIM($P210)="", LEN($P210)&lt;&gt;6)</formula>
    </cfRule>
  </conditionalFormatting>
  <conditionalFormatting sqref="I212:M212">
    <cfRule type="expression" dxfId="118" priority="119" stopIfTrue="1">
      <formula>$A212&lt;&gt;0</formula>
    </cfRule>
  </conditionalFormatting>
  <conditionalFormatting sqref="L217:M217">
    <cfRule type="expression" dxfId="117" priority="118" stopIfTrue="1">
      <formula>希望&lt;&gt;0</formula>
    </cfRule>
  </conditionalFormatting>
  <conditionalFormatting sqref="N217:O217">
    <cfRule type="expression" dxfId="116" priority="117" stopIfTrue="1">
      <formula>AND($A217&lt;&gt;0, TRIM($N217)="")</formula>
    </cfRule>
  </conditionalFormatting>
  <conditionalFormatting sqref="P217:Q217">
    <cfRule type="expression" dxfId="115" priority="116" stopIfTrue="1">
      <formula>AND($A217&lt;&gt;0, TRIM($P217)="")</formula>
    </cfRule>
  </conditionalFormatting>
  <conditionalFormatting sqref="R217:T217">
    <cfRule type="expression" dxfId="114" priority="115" stopIfTrue="1">
      <formula>AND($A217&lt;&gt;0, TRIM($R217)="")</formula>
    </cfRule>
  </conditionalFormatting>
  <conditionalFormatting sqref="L218:M218">
    <cfRule type="expression" dxfId="113" priority="114" stopIfTrue="1">
      <formula>希望&lt;&gt;0</formula>
    </cfRule>
  </conditionalFormatting>
  <conditionalFormatting sqref="N218:O218">
    <cfRule type="expression" dxfId="112" priority="113" stopIfTrue="1">
      <formula>AND($A218&lt;&gt;0, TRIM($N218)="")</formula>
    </cfRule>
  </conditionalFormatting>
  <conditionalFormatting sqref="P218:Q218">
    <cfRule type="expression" dxfId="111" priority="112" stopIfTrue="1">
      <formula>AND($A218&lt;&gt;0, TRIM($P218)="")</formula>
    </cfRule>
  </conditionalFormatting>
  <conditionalFormatting sqref="R218:T218">
    <cfRule type="expression" dxfId="110" priority="111" stopIfTrue="1">
      <formula>AND($A218&lt;&gt;0, TRIM($R218)="")</formula>
    </cfRule>
  </conditionalFormatting>
  <conditionalFormatting sqref="L219:M219">
    <cfRule type="expression" dxfId="109" priority="110" stopIfTrue="1">
      <formula>希望&lt;&gt;0</formula>
    </cfRule>
  </conditionalFormatting>
  <conditionalFormatting sqref="N219:O219">
    <cfRule type="expression" dxfId="108" priority="109" stopIfTrue="1">
      <formula>AND($A219&lt;&gt;0, TRIM($N219)="")</formula>
    </cfRule>
  </conditionalFormatting>
  <conditionalFormatting sqref="P219:Q219">
    <cfRule type="expression" dxfId="107" priority="108" stopIfTrue="1">
      <formula>AND($A219&lt;&gt;0, TRIM($P219)="")</formula>
    </cfRule>
  </conditionalFormatting>
  <conditionalFormatting sqref="R219:T219">
    <cfRule type="expression" dxfId="106" priority="107" stopIfTrue="1">
      <formula>AND($A219&lt;&gt;0, TRIM($R219)="")</formula>
    </cfRule>
  </conditionalFormatting>
  <conditionalFormatting sqref="L220:M220">
    <cfRule type="expression" dxfId="105" priority="106" stopIfTrue="1">
      <formula>希望&lt;&gt;0</formula>
    </cfRule>
  </conditionalFormatting>
  <conditionalFormatting sqref="N220:O220">
    <cfRule type="expression" dxfId="104" priority="105" stopIfTrue="1">
      <formula>AND($A220&lt;&gt;0, TRIM($N220)="")</formula>
    </cfRule>
  </conditionalFormatting>
  <conditionalFormatting sqref="P220:Q220">
    <cfRule type="expression" dxfId="103" priority="104" stopIfTrue="1">
      <formula>AND($A220&lt;&gt;0, TRIM($P220)="")</formula>
    </cfRule>
  </conditionalFormatting>
  <conditionalFormatting sqref="R220:T220">
    <cfRule type="expression" dxfId="102" priority="103" stopIfTrue="1">
      <formula>AND($A220&lt;&gt;0, TRIM($R220)="")</formula>
    </cfRule>
  </conditionalFormatting>
  <conditionalFormatting sqref="L221:M221">
    <cfRule type="expression" dxfId="101" priority="102" stopIfTrue="1">
      <formula>希望&lt;&gt;0</formula>
    </cfRule>
  </conditionalFormatting>
  <conditionalFormatting sqref="N221:O221">
    <cfRule type="expression" dxfId="100" priority="101" stopIfTrue="1">
      <formula>AND($A221&lt;&gt;0, TRIM($N221)="")</formula>
    </cfRule>
  </conditionalFormatting>
  <conditionalFormatting sqref="P221:Q221">
    <cfRule type="expression" dxfId="99" priority="100" stopIfTrue="1">
      <formula>AND($A221&lt;&gt;0, TRIM($P221)="")</formula>
    </cfRule>
  </conditionalFormatting>
  <conditionalFormatting sqref="R221:T221">
    <cfRule type="expression" dxfId="98" priority="99" stopIfTrue="1">
      <formula>AND($A221&lt;&gt;0, TRIM($R221)="")</formula>
    </cfRule>
  </conditionalFormatting>
  <conditionalFormatting sqref="L222:M222">
    <cfRule type="expression" dxfId="97" priority="98" stopIfTrue="1">
      <formula>希望&lt;&gt;0</formula>
    </cfRule>
  </conditionalFormatting>
  <conditionalFormatting sqref="N222:O222">
    <cfRule type="expression" dxfId="96" priority="97" stopIfTrue="1">
      <formula>AND($A222&lt;&gt;0, TRIM($N222)="")</formula>
    </cfRule>
  </conditionalFormatting>
  <conditionalFormatting sqref="P222:Q222">
    <cfRule type="expression" dxfId="95" priority="96" stopIfTrue="1">
      <formula>AND($A222&lt;&gt;0, TRIM($P222)="")</formula>
    </cfRule>
  </conditionalFormatting>
  <conditionalFormatting sqref="R222:T222">
    <cfRule type="expression" dxfId="94" priority="95" stopIfTrue="1">
      <formula>AND($A222&lt;&gt;0, TRIM($R222)="")</formula>
    </cfRule>
  </conditionalFormatting>
  <conditionalFormatting sqref="L223:M223">
    <cfRule type="expression" dxfId="93" priority="94" stopIfTrue="1">
      <formula>希望&lt;&gt;0</formula>
    </cfRule>
  </conditionalFormatting>
  <conditionalFormatting sqref="N223:O223">
    <cfRule type="expression" dxfId="92" priority="93" stopIfTrue="1">
      <formula>AND($A223&lt;&gt;0, TRIM($N223)="")</formula>
    </cfRule>
  </conditionalFormatting>
  <conditionalFormatting sqref="P223:Q223">
    <cfRule type="expression" dxfId="91" priority="92" stopIfTrue="1">
      <formula>AND($A223&lt;&gt;0, TRIM($P223)="")</formula>
    </cfRule>
  </conditionalFormatting>
  <conditionalFormatting sqref="R223:T223">
    <cfRule type="expression" dxfId="90" priority="91" stopIfTrue="1">
      <formula>AND($A223&lt;&gt;0, TRIM($R223)="")</formula>
    </cfRule>
  </conditionalFormatting>
  <conditionalFormatting sqref="L224:M224">
    <cfRule type="expression" dxfId="89" priority="90" stopIfTrue="1">
      <formula>希望&lt;&gt;0</formula>
    </cfRule>
  </conditionalFormatting>
  <conditionalFormatting sqref="N224:O224">
    <cfRule type="expression" dxfId="88" priority="89" stopIfTrue="1">
      <formula>AND($A224&lt;&gt;0, TRIM($N224)="")</formula>
    </cfRule>
  </conditionalFormatting>
  <conditionalFormatting sqref="P224:Q224">
    <cfRule type="expression" dxfId="87" priority="88" stopIfTrue="1">
      <formula>AND($A224&lt;&gt;0, TRIM($P224)="")</formula>
    </cfRule>
  </conditionalFormatting>
  <conditionalFormatting sqref="R224:T224">
    <cfRule type="expression" dxfId="86" priority="87" stopIfTrue="1">
      <formula>AND($A224&lt;&gt;0, TRIM($R224)="")</formula>
    </cfRule>
  </conditionalFormatting>
  <conditionalFormatting sqref="L225:M225">
    <cfRule type="expression" dxfId="85" priority="86" stopIfTrue="1">
      <formula>希望&lt;&gt;0</formula>
    </cfRule>
  </conditionalFormatting>
  <conditionalFormatting sqref="N225:O225">
    <cfRule type="expression" dxfId="84" priority="85" stopIfTrue="1">
      <formula>AND($A225&lt;&gt;0, TRIM($N225)="")</formula>
    </cfRule>
  </conditionalFormatting>
  <conditionalFormatting sqref="P225:Q225">
    <cfRule type="expression" dxfId="83" priority="84" stopIfTrue="1">
      <formula>AND($A225&lt;&gt;0, TRIM($P225)="")</formula>
    </cfRule>
  </conditionalFormatting>
  <conditionalFormatting sqref="R225:T225">
    <cfRule type="expression" dxfId="82" priority="83" stopIfTrue="1">
      <formula>AND($A225&lt;&gt;0, TRIM($R225)="")</formula>
    </cfRule>
  </conditionalFormatting>
  <conditionalFormatting sqref="L226:M226">
    <cfRule type="expression" dxfId="81" priority="82" stopIfTrue="1">
      <formula>希望&lt;&gt;0</formula>
    </cfRule>
  </conditionalFormatting>
  <conditionalFormatting sqref="N226:O226">
    <cfRule type="expression" dxfId="80" priority="81" stopIfTrue="1">
      <formula>AND($A226&lt;&gt;0, TRIM($N226)="")</formula>
    </cfRule>
  </conditionalFormatting>
  <conditionalFormatting sqref="P226:Q226">
    <cfRule type="expression" dxfId="79" priority="80" stopIfTrue="1">
      <formula>AND($A226&lt;&gt;0, TRIM($P226)="")</formula>
    </cfRule>
  </conditionalFormatting>
  <conditionalFormatting sqref="R226:T226">
    <cfRule type="expression" dxfId="78" priority="79" stopIfTrue="1">
      <formula>AND($A226&lt;&gt;0, TRIM($R226)="")</formula>
    </cfRule>
  </conditionalFormatting>
  <conditionalFormatting sqref="L227:M227">
    <cfRule type="expression" dxfId="77" priority="78" stopIfTrue="1">
      <formula>希望&lt;&gt;0</formula>
    </cfRule>
  </conditionalFormatting>
  <conditionalFormatting sqref="N227:O227">
    <cfRule type="expression" dxfId="76" priority="77" stopIfTrue="1">
      <formula>AND($A227&lt;&gt;0, TRIM($N227)="")</formula>
    </cfRule>
  </conditionalFormatting>
  <conditionalFormatting sqref="P227:Q227">
    <cfRule type="expression" dxfId="75" priority="76" stopIfTrue="1">
      <formula>AND($A227&lt;&gt;0, TRIM($P227)="")</formula>
    </cfRule>
  </conditionalFormatting>
  <conditionalFormatting sqref="R227:T227">
    <cfRule type="expression" dxfId="74" priority="75" stopIfTrue="1">
      <formula>AND($A227&lt;&gt;0, TRIM($R227)="")</formula>
    </cfRule>
  </conditionalFormatting>
  <conditionalFormatting sqref="L228:M228">
    <cfRule type="expression" dxfId="73" priority="74" stopIfTrue="1">
      <formula>希望&lt;&gt;0</formula>
    </cfRule>
  </conditionalFormatting>
  <conditionalFormatting sqref="N228:O228">
    <cfRule type="expression" dxfId="72" priority="73" stopIfTrue="1">
      <formula>AND($A228&lt;&gt;0, TRIM($N228)="")</formula>
    </cfRule>
  </conditionalFormatting>
  <conditionalFormatting sqref="P228:Q228">
    <cfRule type="expression" dxfId="71" priority="72" stopIfTrue="1">
      <formula>AND($A228&lt;&gt;0, TRIM($P228)="")</formula>
    </cfRule>
  </conditionalFormatting>
  <conditionalFormatting sqref="R228:T228">
    <cfRule type="expression" dxfId="70" priority="71" stopIfTrue="1">
      <formula>AND($A228&lt;&gt;0, TRIM($R228)="")</formula>
    </cfRule>
  </conditionalFormatting>
  <conditionalFormatting sqref="L229:M229">
    <cfRule type="expression" dxfId="69" priority="70" stopIfTrue="1">
      <formula>希望&lt;&gt;0</formula>
    </cfRule>
  </conditionalFormatting>
  <conditionalFormatting sqref="N229:O229">
    <cfRule type="expression" dxfId="68" priority="69" stopIfTrue="1">
      <formula>AND($A229&lt;&gt;0, TRIM($N229)="")</formula>
    </cfRule>
  </conditionalFormatting>
  <conditionalFormatting sqref="P229:Q229">
    <cfRule type="expression" dxfId="67" priority="68" stopIfTrue="1">
      <formula>AND($A229&lt;&gt;0, TRIM($P229)="")</formula>
    </cfRule>
  </conditionalFormatting>
  <conditionalFormatting sqref="R229:T229">
    <cfRule type="expression" dxfId="66" priority="67" stopIfTrue="1">
      <formula>AND($A229&lt;&gt;0, TRIM($R229)="")</formula>
    </cfRule>
  </conditionalFormatting>
  <conditionalFormatting sqref="L230:M230">
    <cfRule type="expression" dxfId="65" priority="66" stopIfTrue="1">
      <formula>希望&lt;&gt;0</formula>
    </cfRule>
  </conditionalFormatting>
  <conditionalFormatting sqref="N230:O230">
    <cfRule type="expression" dxfId="64" priority="65" stopIfTrue="1">
      <formula>AND($A230&lt;&gt;0, TRIM($N230)="")</formula>
    </cfRule>
  </conditionalFormatting>
  <conditionalFormatting sqref="P230:Q230">
    <cfRule type="expression" dxfId="63" priority="64" stopIfTrue="1">
      <formula>AND($A230&lt;&gt;0, TRIM($P230)="")</formula>
    </cfRule>
  </conditionalFormatting>
  <conditionalFormatting sqref="R230:T230">
    <cfRule type="expression" dxfId="62" priority="63" stopIfTrue="1">
      <formula>AND($A230&lt;&gt;0, TRIM($R230)="")</formula>
    </cfRule>
  </conditionalFormatting>
  <conditionalFormatting sqref="L231:M231">
    <cfRule type="expression" dxfId="61" priority="62" stopIfTrue="1">
      <formula>希望&lt;&gt;0</formula>
    </cfRule>
  </conditionalFormatting>
  <conditionalFormatting sqref="N231:O231">
    <cfRule type="expression" dxfId="60" priority="61" stopIfTrue="1">
      <formula>AND($A231&lt;&gt;0, TRIM($N231)="")</formula>
    </cfRule>
  </conditionalFormatting>
  <conditionalFormatting sqref="P231:Q231">
    <cfRule type="expression" dxfId="59" priority="60" stopIfTrue="1">
      <formula>AND($A231&lt;&gt;0, TRIM($P231)="")</formula>
    </cfRule>
  </conditionalFormatting>
  <conditionalFormatting sqref="R231:T231">
    <cfRule type="expression" dxfId="58" priority="59" stopIfTrue="1">
      <formula>AND($A231&lt;&gt;0, TRIM($R231)="")</formula>
    </cfRule>
  </conditionalFormatting>
  <conditionalFormatting sqref="L232:M232">
    <cfRule type="expression" dxfId="57" priority="58" stopIfTrue="1">
      <formula>希望&lt;&gt;0</formula>
    </cfRule>
  </conditionalFormatting>
  <conditionalFormatting sqref="N232:O232">
    <cfRule type="expression" dxfId="56" priority="57" stopIfTrue="1">
      <formula>AND($A232&lt;&gt;0, TRIM($N232)="")</formula>
    </cfRule>
  </conditionalFormatting>
  <conditionalFormatting sqref="P232:Q232">
    <cfRule type="expression" dxfId="55" priority="56" stopIfTrue="1">
      <formula>AND($A232&lt;&gt;0, TRIM($P232)="")</formula>
    </cfRule>
  </conditionalFormatting>
  <conditionalFormatting sqref="R232:T232">
    <cfRule type="expression" dxfId="54" priority="55" stopIfTrue="1">
      <formula>AND($A232&lt;&gt;0, TRIM($R232)="")</formula>
    </cfRule>
  </conditionalFormatting>
  <conditionalFormatting sqref="L233:M233">
    <cfRule type="expression" dxfId="53" priority="54" stopIfTrue="1">
      <formula>希望&lt;&gt;0</formula>
    </cfRule>
  </conditionalFormatting>
  <conditionalFormatting sqref="N233:O233">
    <cfRule type="expression" dxfId="52" priority="53" stopIfTrue="1">
      <formula>AND($A233&lt;&gt;0, TRIM($N233)="")</formula>
    </cfRule>
  </conditionalFormatting>
  <conditionalFormatting sqref="P233:Q233">
    <cfRule type="expression" dxfId="51" priority="52" stopIfTrue="1">
      <formula>AND($A233&lt;&gt;0, TRIM($P233)="")</formula>
    </cfRule>
  </conditionalFormatting>
  <conditionalFormatting sqref="R233:T233">
    <cfRule type="expression" dxfId="50" priority="51" stopIfTrue="1">
      <formula>AND($A233&lt;&gt;0, TRIM($R233)="")</formula>
    </cfRule>
  </conditionalFormatting>
  <conditionalFormatting sqref="L234:M234">
    <cfRule type="expression" dxfId="49" priority="50" stopIfTrue="1">
      <formula>希望&lt;&gt;0</formula>
    </cfRule>
  </conditionalFormatting>
  <conditionalFormatting sqref="N234:O234">
    <cfRule type="expression" dxfId="48" priority="49" stopIfTrue="1">
      <formula>AND($A234&lt;&gt;0, TRIM($N234)="")</formula>
    </cfRule>
  </conditionalFormatting>
  <conditionalFormatting sqref="P234:Q234">
    <cfRule type="expression" dxfId="47" priority="48" stopIfTrue="1">
      <formula>AND($A234&lt;&gt;0, TRIM($P234)="")</formula>
    </cfRule>
  </conditionalFormatting>
  <conditionalFormatting sqref="R234:T234">
    <cfRule type="expression" dxfId="46" priority="47" stopIfTrue="1">
      <formula>AND($A234&lt;&gt;0, TRIM($R234)="")</formula>
    </cfRule>
  </conditionalFormatting>
  <conditionalFormatting sqref="L235:M235">
    <cfRule type="expression" dxfId="45" priority="46" stopIfTrue="1">
      <formula>希望&lt;&gt;0</formula>
    </cfRule>
  </conditionalFormatting>
  <conditionalFormatting sqref="N235:O235">
    <cfRule type="expression" dxfId="44" priority="45" stopIfTrue="1">
      <formula>AND($A235&lt;&gt;0, TRIM($N235)="")</formula>
    </cfRule>
  </conditionalFormatting>
  <conditionalFormatting sqref="P235:Q235">
    <cfRule type="expression" dxfId="43" priority="44" stopIfTrue="1">
      <formula>AND($A235&lt;&gt;0, TRIM($P235)="")</formula>
    </cfRule>
  </conditionalFormatting>
  <conditionalFormatting sqref="R235:T235">
    <cfRule type="expression" dxfId="42" priority="43" stopIfTrue="1">
      <formula>AND($A235&lt;&gt;0, TRIM($R235)="")</formula>
    </cfRule>
  </conditionalFormatting>
  <conditionalFormatting sqref="L236:M236">
    <cfRule type="expression" dxfId="41" priority="42" stopIfTrue="1">
      <formula>希望&lt;&gt;0</formula>
    </cfRule>
  </conditionalFormatting>
  <conditionalFormatting sqref="N236:O236">
    <cfRule type="expression" dxfId="40" priority="41" stopIfTrue="1">
      <formula>AND($A236&lt;&gt;0, TRIM($N236)="")</formula>
    </cfRule>
  </conditionalFormatting>
  <conditionalFormatting sqref="P236:Q236">
    <cfRule type="expression" dxfId="39" priority="40" stopIfTrue="1">
      <formula>AND($A236&lt;&gt;0, TRIM($P236)="")</formula>
    </cfRule>
  </conditionalFormatting>
  <conditionalFormatting sqref="R236:T236">
    <cfRule type="expression" dxfId="38" priority="39" stopIfTrue="1">
      <formula>AND($A236&lt;&gt;0, TRIM($R236)="")</formula>
    </cfRule>
  </conditionalFormatting>
  <conditionalFormatting sqref="L237:M237">
    <cfRule type="expression" dxfId="37" priority="38" stopIfTrue="1">
      <formula>希望&lt;&gt;0</formula>
    </cfRule>
  </conditionalFormatting>
  <conditionalFormatting sqref="N237:O237">
    <cfRule type="expression" dxfId="36" priority="37" stopIfTrue="1">
      <formula>AND($A237&lt;&gt;0, TRIM($N237)="")</formula>
    </cfRule>
  </conditionalFormatting>
  <conditionalFormatting sqref="P237:Q237">
    <cfRule type="expression" dxfId="35" priority="36" stopIfTrue="1">
      <formula>AND($A237&lt;&gt;0, TRIM($P237)="")</formula>
    </cfRule>
  </conditionalFormatting>
  <conditionalFormatting sqref="R237:T237">
    <cfRule type="expression" dxfId="34" priority="35" stopIfTrue="1">
      <formula>AND($A237&lt;&gt;0, TRIM($R237)="")</formula>
    </cfRule>
  </conditionalFormatting>
  <conditionalFormatting sqref="L238:M238">
    <cfRule type="expression" dxfId="33" priority="34" stopIfTrue="1">
      <formula>希望&lt;&gt;0</formula>
    </cfRule>
  </conditionalFormatting>
  <conditionalFormatting sqref="N238:O238">
    <cfRule type="expression" dxfId="32" priority="33" stopIfTrue="1">
      <formula>AND($A238&lt;&gt;0, TRIM($N238)="")</formula>
    </cfRule>
  </conditionalFormatting>
  <conditionalFormatting sqref="P238:Q238">
    <cfRule type="expression" dxfId="31" priority="32" stopIfTrue="1">
      <formula>AND($A238&lt;&gt;0, TRIM($P238)="")</formula>
    </cfRule>
  </conditionalFormatting>
  <conditionalFormatting sqref="R238:T238">
    <cfRule type="expression" dxfId="30" priority="31" stopIfTrue="1">
      <formula>AND($A238&lt;&gt;0, TRIM($R238)="")</formula>
    </cfRule>
  </conditionalFormatting>
  <conditionalFormatting sqref="L239:M239">
    <cfRule type="expression" dxfId="29" priority="30" stopIfTrue="1">
      <formula>希望&lt;&gt;0</formula>
    </cfRule>
  </conditionalFormatting>
  <conditionalFormatting sqref="N239:O239">
    <cfRule type="expression" dxfId="28" priority="29" stopIfTrue="1">
      <formula>AND($A239&lt;&gt;0, TRIM($N239)="")</formula>
    </cfRule>
  </conditionalFormatting>
  <conditionalFormatting sqref="P239:Q239">
    <cfRule type="expression" dxfId="27" priority="28" stopIfTrue="1">
      <formula>AND($A239&lt;&gt;0, TRIM($P239)="")</formula>
    </cfRule>
  </conditionalFormatting>
  <conditionalFormatting sqref="R239:T239">
    <cfRule type="expression" dxfId="26" priority="27" stopIfTrue="1">
      <formula>AND($A239&lt;&gt;0, TRIM($R239)="")</formula>
    </cfRule>
  </conditionalFormatting>
  <conditionalFormatting sqref="L240:M240">
    <cfRule type="expression" dxfId="25" priority="26" stopIfTrue="1">
      <formula>希望&lt;&gt;0</formula>
    </cfRule>
  </conditionalFormatting>
  <conditionalFormatting sqref="N240:O240">
    <cfRule type="expression" dxfId="24" priority="25" stopIfTrue="1">
      <formula>AND($A240&lt;&gt;0, TRIM($N240)="")</formula>
    </cfRule>
  </conditionalFormatting>
  <conditionalFormatting sqref="P240:Q240">
    <cfRule type="expression" dxfId="23" priority="24" stopIfTrue="1">
      <formula>AND($A240&lt;&gt;0, TRIM($P240)="")</formula>
    </cfRule>
  </conditionalFormatting>
  <conditionalFormatting sqref="R240:T240">
    <cfRule type="expression" dxfId="22" priority="23" stopIfTrue="1">
      <formula>AND($A240&lt;&gt;0, TRIM($R240)="")</formula>
    </cfRule>
  </conditionalFormatting>
  <conditionalFormatting sqref="L241:M241">
    <cfRule type="expression" dxfId="21" priority="22" stopIfTrue="1">
      <formula>希望&lt;&gt;0</formula>
    </cfRule>
  </conditionalFormatting>
  <conditionalFormatting sqref="N241:O241">
    <cfRule type="expression" dxfId="20" priority="21" stopIfTrue="1">
      <formula>AND($A241&lt;&gt;0, TRIM($N241)="")</formula>
    </cfRule>
  </conditionalFormatting>
  <conditionalFormatting sqref="P241:Q241">
    <cfRule type="expression" dxfId="19" priority="20" stopIfTrue="1">
      <formula>AND($A241&lt;&gt;0, TRIM($P241)="")</formula>
    </cfRule>
  </conditionalFormatting>
  <conditionalFormatting sqref="R241:T241">
    <cfRule type="expression" dxfId="18" priority="19" stopIfTrue="1">
      <formula>AND($A241&lt;&gt;0, TRIM($R241)="")</formula>
    </cfRule>
  </conditionalFormatting>
  <conditionalFormatting sqref="L242:M242">
    <cfRule type="expression" dxfId="17" priority="18" stopIfTrue="1">
      <formula>希望&lt;&gt;0</formula>
    </cfRule>
  </conditionalFormatting>
  <conditionalFormatting sqref="N242:O242">
    <cfRule type="expression" dxfId="16" priority="17" stopIfTrue="1">
      <formula>AND($A242&lt;&gt;0, TRIM($N242)="")</formula>
    </cfRule>
  </conditionalFormatting>
  <conditionalFormatting sqref="P242:Q242">
    <cfRule type="expression" dxfId="15" priority="16" stopIfTrue="1">
      <formula>AND($A242&lt;&gt;0, TRIM($P242)="")</formula>
    </cfRule>
  </conditionalFormatting>
  <conditionalFormatting sqref="R242:T242">
    <cfRule type="expression" dxfId="14" priority="15" stopIfTrue="1">
      <formula>AND($A242&lt;&gt;0, TRIM($R242)="")</formula>
    </cfRule>
  </conditionalFormatting>
  <conditionalFormatting sqref="L243:M243">
    <cfRule type="expression" dxfId="13" priority="14" stopIfTrue="1">
      <formula>希望&lt;&gt;0</formula>
    </cfRule>
  </conditionalFormatting>
  <conditionalFormatting sqref="N243:O243">
    <cfRule type="expression" dxfId="12" priority="13" stopIfTrue="1">
      <formula>AND($A243&lt;&gt;0, TRIM($N243)="")</formula>
    </cfRule>
  </conditionalFormatting>
  <conditionalFormatting sqref="P243:Q243">
    <cfRule type="expression" dxfId="11" priority="12" stopIfTrue="1">
      <formula>AND($A243&lt;&gt;0, TRIM($P243)="")</formula>
    </cfRule>
  </conditionalFormatting>
  <conditionalFormatting sqref="R243:T243">
    <cfRule type="expression" dxfId="10" priority="11" stopIfTrue="1">
      <formula>AND($A243&lt;&gt;0, TRIM($R243)="")</formula>
    </cfRule>
  </conditionalFormatting>
  <conditionalFormatting sqref="L244:M244">
    <cfRule type="expression" dxfId="9" priority="10" stopIfTrue="1">
      <formula>希望&lt;&gt;0</formula>
    </cfRule>
  </conditionalFormatting>
  <conditionalFormatting sqref="N244:O244">
    <cfRule type="expression" dxfId="8" priority="9" stopIfTrue="1">
      <formula>AND($A244&lt;&gt;0, TRIM($N244)="")</formula>
    </cfRule>
  </conditionalFormatting>
  <conditionalFormatting sqref="P244:Q244">
    <cfRule type="expression" dxfId="7" priority="8" stopIfTrue="1">
      <formula>AND($A244&lt;&gt;0, TRIM($P244)="")</formula>
    </cfRule>
  </conditionalFormatting>
  <conditionalFormatting sqref="R244:T244">
    <cfRule type="expression" dxfId="6" priority="7" stopIfTrue="1">
      <formula>AND($A244&lt;&gt;0, TRIM($R244)="")</formula>
    </cfRule>
  </conditionalFormatting>
  <conditionalFormatting sqref="L245:M245">
    <cfRule type="expression" dxfId="5" priority="6" stopIfTrue="1">
      <formula>希望&lt;&gt;0</formula>
    </cfRule>
  </conditionalFormatting>
  <conditionalFormatting sqref="N245:O245">
    <cfRule type="expression" dxfId="4" priority="5" stopIfTrue="1">
      <formula>AND($A245&lt;&gt;0, TRIM($N245)="")</formula>
    </cfRule>
  </conditionalFormatting>
  <conditionalFormatting sqref="P245:Q245">
    <cfRule type="expression" dxfId="3" priority="4" stopIfTrue="1">
      <formula>AND($A245&lt;&gt;0, TRIM($P245)="")</formula>
    </cfRule>
  </conditionalFormatting>
  <conditionalFormatting sqref="R245:T245">
    <cfRule type="expression" dxfId="2" priority="3" stopIfTrue="1">
      <formula>AND($A245&lt;&gt;0, TRIM($R245)="")</formula>
    </cfRule>
  </conditionalFormatting>
  <conditionalFormatting sqref="L246:M246">
    <cfRule type="expression" dxfId="1" priority="2" stopIfTrue="1">
      <formula>希望&lt;&gt;0</formula>
    </cfRule>
  </conditionalFormatting>
  <conditionalFormatting sqref="R246:T246">
    <cfRule type="expression" dxfId="0" priority="1" stopIfTrue="1">
      <formula>AND($A246&lt;&gt;0, TRIM($R246)="")</formula>
    </cfRule>
  </conditionalFormatting>
  <dataValidations count="211">
    <dataValidation imeMode="hiragana" allowBlank="1" showInputMessage="1" showErrorMessage="1" sqref="N184:V184 N185:V185 N186:V186 N187:V187 X217:Y217 X218:Y218 X219:Y219 X220:Y220 X221:Y221 X222:Y222 X223:Y223 X224:Y224 X225:Y225 X226:Y226 X227:Y227 X228:Y228 X229:Y229 X230:Y230 X231:Y231 X232:Y232 X233:Y233 X234:Y234 X235:Y235 X236:Y236 X237:Y237 X238:Y238 X239:Y239 X240:Y240 X241:Y241 X242:Y242 X243:Y243 X244:Y244 X245:Y245 X246:Y246" xr:uid="{777A23DB-3FCD-4BFD-B16F-EB9B8E8ED872}"/>
    <dataValidation imeMode="halfAlpha" allowBlank="1" showInputMessage="1" showErrorMessage="1" sqref="P210" xr:uid="{298B1DD5-BFAD-4C02-B2C1-FF51FEB925EB}"/>
    <dataValidation imeMode="hiragana" allowBlank="1" showInputMessage="1" showErrorMessage="1" sqref="I22:Y22" xr:uid="{C141BF0A-00E6-467B-8259-3C255EEC188B}"/>
    <dataValidation type="whole" imeMode="halfAlpha" allowBlank="1" showInputMessage="1" showErrorMessage="1" error="7桁の数字を入力してください" sqref="I20:M20" xr:uid="{F3BF6822-9C3E-4172-9043-298A0B1CA252}">
      <formula1>0</formula1>
      <formula2>9999999</formula2>
    </dataValidation>
    <dataValidation imeMode="fullKatakana" allowBlank="1" showInputMessage="1" showErrorMessage="1" sqref="I24:Y24" xr:uid="{736E6AE0-2F7A-4826-AF68-6AF07BA33322}"/>
    <dataValidation imeMode="hiragana" allowBlank="1" showInputMessage="1" showErrorMessage="1" sqref="I26:Y26" xr:uid="{319DEB5E-A389-4563-A044-AD39DBACB3D6}"/>
    <dataValidation imeMode="hiragana" allowBlank="1" showInputMessage="1" showErrorMessage="1" sqref="I28:Y28" xr:uid="{1C3E6109-1419-4723-89E0-AC73980030A3}"/>
    <dataValidation imeMode="fullKatakana" allowBlank="1" showInputMessage="1" showErrorMessage="1" sqref="I30:Y30" xr:uid="{F38F5A35-F556-4DA7-AF19-7DE1CFC847D9}"/>
    <dataValidation imeMode="hiragana" allowBlank="1" showInputMessage="1" showErrorMessage="1" sqref="I32:Y32" xr:uid="{40A81C61-544D-4BAE-A4E0-B219303A0577}"/>
    <dataValidation imeMode="halfAlpha" allowBlank="1" showInputMessage="1" showErrorMessage="1" sqref="I34:M34" xr:uid="{ABF31255-4C91-4102-8BCC-AAD6F28CDC36}"/>
    <dataValidation imeMode="halfAlpha" allowBlank="1" showInputMessage="1" showErrorMessage="1" sqref="P34" xr:uid="{6F26C92C-E0D8-4747-9E36-26DAE11D8766}"/>
    <dataValidation imeMode="halfAlpha" allowBlank="1" showInputMessage="1" showErrorMessage="1" sqref="I36:M36" xr:uid="{C3BD8040-6BC8-4ED1-85F6-ABA1DDDBFCF8}"/>
    <dataValidation imeMode="halfAlpha" allowBlank="1" showInputMessage="1" showErrorMessage="1" sqref="I38:Y38" xr:uid="{02ED3E9A-FA06-440F-ABBC-9AEF3F6E0532}"/>
    <dataValidation type="list" imeMode="halfAlpha" allowBlank="1" showInputMessage="1" showErrorMessage="1" error="リストから選択してください" sqref="I40:M40" xr:uid="{5A0ED11B-83AA-4FEA-ADBF-1D4650FD6C54}">
      <formula1>"一致する,一致しない"</formula1>
    </dataValidation>
    <dataValidation type="list" imeMode="halfAlpha" allowBlank="1" showInputMessage="1" showErrorMessage="1" error="リストから選択してください" sqref="I63:M63" xr:uid="{59E76E84-BE2B-459C-9BF8-81E05312F465}">
      <formula1>"しない,する"</formula1>
    </dataValidation>
    <dataValidation type="whole" imeMode="halfAlpha" allowBlank="1" showInputMessage="1" showErrorMessage="1" error="7桁の数字を入力してください" sqref="I69:M69" xr:uid="{817255FA-B11F-421D-9608-3D7B955F02A6}">
      <formula1>0</formula1>
      <formula2>9999999</formula2>
    </dataValidation>
    <dataValidation imeMode="hiragana" allowBlank="1" showInputMessage="1" showErrorMessage="1" sqref="I71:Y71" xr:uid="{B483F5CB-0BDE-4317-B38F-DE4266FAD09C}"/>
    <dataValidation imeMode="fullKatakana" allowBlank="1" showInputMessage="1" showErrorMessage="1" sqref="I73:Y73" xr:uid="{C8844065-A7D5-4E63-84AB-96AA79BA1A74}"/>
    <dataValidation imeMode="hiragana" allowBlank="1" showInputMessage="1" showErrorMessage="1" sqref="I75:Y75" xr:uid="{65FFA2E7-EFA6-4A7B-953E-68DA9491A8FE}"/>
    <dataValidation imeMode="hiragana" allowBlank="1" showInputMessage="1" showErrorMessage="1" sqref="I77:Y77" xr:uid="{0EE0228C-B46C-43DC-A5B6-F50F5BB6F784}"/>
    <dataValidation imeMode="fullKatakana" allowBlank="1" showInputMessage="1" showErrorMessage="1" sqref="I79:Y79" xr:uid="{C3CEB125-8C52-4624-BB02-B5FB5FB91E13}"/>
    <dataValidation imeMode="hiragana" allowBlank="1" showInputMessage="1" showErrorMessage="1" sqref="I81:Y81" xr:uid="{C32B58E4-E19E-4E09-86E4-82D19AC8E690}"/>
    <dataValidation imeMode="halfAlpha" allowBlank="1" showInputMessage="1" showErrorMessage="1" sqref="I83:M83" xr:uid="{412EB4AC-8F97-495F-A67F-DC41701979A2}"/>
    <dataValidation imeMode="halfAlpha" allowBlank="1" showInputMessage="1" showErrorMessage="1" sqref="P83" xr:uid="{3574FC9D-76DF-491D-BC15-F49560CD7B02}"/>
    <dataValidation imeMode="halfAlpha" allowBlank="1" showInputMessage="1" showErrorMessage="1" sqref="I85:M85" xr:uid="{6CD3E4DB-02E8-4E6D-B7CC-7E1A0658BC6C}"/>
    <dataValidation imeMode="halfAlpha" allowBlank="1" showInputMessage="1" showErrorMessage="1" sqref="I87:Y87" xr:uid="{EE78576F-9842-44A7-869A-F8D89508F04A}"/>
    <dataValidation imeMode="hiragana" allowBlank="1" showInputMessage="1" showErrorMessage="1" sqref="I112:Y112" xr:uid="{79667633-871B-4917-9293-F364547AA860}"/>
    <dataValidation imeMode="fullKatakana" allowBlank="1" showInputMessage="1" showErrorMessage="1" sqref="I114:Y114" xr:uid="{9254554E-FA8B-4092-8C31-FE3DD699E3F7}"/>
    <dataValidation imeMode="hiragana" allowBlank="1" showInputMessage="1" showErrorMessage="1" sqref="I116:Y116" xr:uid="{1C033179-DC55-4D24-A3E0-C1C0F033118F}"/>
    <dataValidation type="whole" imeMode="halfAlpha" allowBlank="1" showInputMessage="1" showErrorMessage="1" error="7桁の数字を入力してください" sqref="I118:M118" xr:uid="{A9606EEF-35A6-452F-9613-15DD1CC0F6D9}">
      <formula1>0</formula1>
      <formula2>9999999</formula2>
    </dataValidation>
    <dataValidation imeMode="hiragana" allowBlank="1" showInputMessage="1" showErrorMessage="1" sqref="I120:Y120" xr:uid="{EBD778A8-02FD-4409-91BD-31EF75F2728A}"/>
    <dataValidation imeMode="halfAlpha" allowBlank="1" showInputMessage="1" showErrorMessage="1" sqref="I122:M122" xr:uid="{EDCDB3D2-B84D-405D-B5B9-C3ABE7F4BF47}"/>
    <dataValidation imeMode="halfAlpha" allowBlank="1" showInputMessage="1" showErrorMessage="1" sqref="P122" xr:uid="{FA5B6830-31BF-4077-B70E-56CE86A889BC}"/>
    <dataValidation imeMode="halfAlpha" allowBlank="1" showInputMessage="1" showErrorMessage="1" sqref="I124:M124" xr:uid="{BE080B75-681D-4D14-B21C-6BF784364607}"/>
    <dataValidation imeMode="halfAlpha" allowBlank="1" showInputMessage="1" showErrorMessage="1" sqref="I126:Y126" xr:uid="{BB6AEE11-0368-4300-BEE7-7CBFF9A86EAB}"/>
    <dataValidation type="list" imeMode="halfAlpha" allowBlank="1" showInputMessage="1" showErrorMessage="1" error="リストから選択してください" sqref="I153:M153" xr:uid="{D1279C5A-CFE8-43E7-98C8-E9EECF765F3B}">
      <formula1>"しない,する"</formula1>
    </dataValidation>
    <dataValidation imeMode="fullKatakana" allowBlank="1" showInputMessage="1" showErrorMessage="1" sqref="I155:Y155" xr:uid="{A22242B7-FE7B-474A-B143-F3D5562D1C5A}"/>
    <dataValidation imeMode="hiragana" allowBlank="1" showInputMessage="1" showErrorMessage="1" sqref="I157:Y157" xr:uid="{228EA3A7-C126-421F-AFAC-9841EBA8F1D3}"/>
    <dataValidation imeMode="halfAlpha" allowBlank="1" showInputMessage="1" showErrorMessage="1" sqref="I159:M159" xr:uid="{F5DEC08F-07E1-4F96-890C-2095AD4CE3B5}"/>
    <dataValidation type="whole" imeMode="halfAlpha" allowBlank="1" showInputMessage="1" showErrorMessage="1" error="7桁の数字を入力してください" sqref="I161:M161" xr:uid="{ABAA5AC4-FDAC-4B89-B72B-1B2D1A845384}">
      <formula1>0</formula1>
      <formula2>9999999</formula2>
    </dataValidation>
    <dataValidation imeMode="hiragana" allowBlank="1" showInputMessage="1" showErrorMessage="1" sqref="I163:Y163" xr:uid="{9E621D41-9272-431E-ADDA-1C15094061CC}"/>
    <dataValidation imeMode="halfAlpha" allowBlank="1" showInputMessage="1" showErrorMessage="1" sqref="I165:M165" xr:uid="{BEE20BD5-AD86-4BFF-BCF2-57DB5F3ABFA2}"/>
    <dataValidation imeMode="halfAlpha" allowBlank="1" showInputMessage="1" showErrorMessage="1" sqref="I167:M167" xr:uid="{9C99DE95-423E-4578-B874-D4E12211D5C9}"/>
    <dataValidation imeMode="halfAlpha" allowBlank="1" showInputMessage="1" showErrorMessage="1" sqref="I169:Y169" xr:uid="{17696F97-E18A-4A72-8DC6-88DB3E3DA2DE}"/>
    <dataValidation type="date" imeMode="halfAlpha" allowBlank="1" showInputMessage="1" showErrorMessage="1" error="有効な日付を入力してください" sqref="I176:M176" xr:uid="{28A3C1E7-6F15-47D0-A6DF-EB998CA1C91D}">
      <formula1>92</formula1>
      <formula2>73415</formula2>
    </dataValidation>
    <dataValidation imeMode="hiragana" allowBlank="1" showInputMessage="1" showErrorMessage="1" sqref="I178:M178" xr:uid="{E4F213A2-664E-44C4-B056-035ABF4345AF}"/>
    <dataValidation allowBlank="1" showInputMessage="1" showErrorMessage="1" sqref="B182 I199:M199 B216 N246:O246 P246:Q246 U246:W246" xr:uid="{09371B04-A01E-436D-93E3-D82B22244955}"/>
    <dataValidation type="list" imeMode="halfAlpha" allowBlank="1" showInputMessage="1" showErrorMessage="1" error="リストから選択してください" sqref="K183:M183" xr:uid="{116D44B4-3274-47E6-AC0C-223BB080C09E}">
      <formula1>"○,　"</formula1>
    </dataValidation>
    <dataValidation type="list" imeMode="halfAlpha" allowBlank="1" showInputMessage="1" showErrorMessage="1" error="リストから選択してください" sqref="K184:M184" xr:uid="{7ED50820-6FE1-4ED1-88CA-66B408BFCBF3}">
      <formula1>"○,　"</formula1>
    </dataValidation>
    <dataValidation type="list" imeMode="halfAlpha" allowBlank="1" showInputMessage="1" showErrorMessage="1" error="リストから選択してください" sqref="K185:M185" xr:uid="{BDE41112-B1C5-4C92-A3F5-AC79C56A268F}">
      <formula1>"○,　"</formula1>
    </dataValidation>
    <dataValidation type="list" imeMode="halfAlpha" allowBlank="1" showInputMessage="1" showErrorMessage="1" error="リストから選択してください" sqref="K186:M187" xr:uid="{C91B4A3A-7E65-4309-A02B-3230CB059C54}">
      <formula1>"○,　"</formula1>
    </dataValidation>
    <dataValidation type="whole" imeMode="halfAlpha" allowBlank="1" showInputMessage="1" showErrorMessage="1" error="有効な数字を入力してください" sqref="W186:X186" xr:uid="{C2D92E4E-6E5D-4077-BE96-F59CFEBEBBB8}">
      <formula1>0</formula1>
      <formula2>100</formula2>
    </dataValidation>
    <dataValidation type="whole" imeMode="halfAlpha" allowBlank="1" showInputMessage="1" showErrorMessage="1" error="有効な数字を入力してください" sqref="W187:X187" xr:uid="{3EA72EDA-EE91-42EF-AE16-265B5CBBE243}">
      <formula1>0</formula1>
      <formula2>100</formula2>
    </dataValidation>
    <dataValidation type="whole" imeMode="halfAlpha" allowBlank="1" showInputMessage="1" showErrorMessage="1" error="有効な数字を入力してください" sqref="I189:M189" xr:uid="{1A4FF4F3-9ECC-47A1-A146-06CCD8CD61AB}">
      <formula1>0</formula1>
      <formula2>9999999999</formula2>
    </dataValidation>
    <dataValidation type="whole" imeMode="halfAlpha" allowBlank="1" showInputMessage="1" showErrorMessage="1" error="有効な数字を入力してください" sqref="I191:M191" xr:uid="{AD7FA360-E2DB-480F-90C0-2AD90B86C08B}">
      <formula1>0</formula1>
      <formula2>9999999999</formula2>
    </dataValidation>
    <dataValidation type="whole" imeMode="halfAlpha" allowBlank="1" showInputMessage="1" showErrorMessage="1" error="有効な数字を入力してください" sqref="O191:Q191" xr:uid="{60118F33-9741-4C10-9040-A3FAAEF44E7A}">
      <formula1>0</formula1>
      <formula2>9999999999</formula2>
    </dataValidation>
    <dataValidation type="date" imeMode="halfAlpha" allowBlank="1" showInputMessage="1" showErrorMessage="1" error="有効な日付を入力してください" sqref="I193:M193" xr:uid="{B8A13F95-DBDD-4AA0-9566-A1D330A28AA4}">
      <formula1>92</formula1>
      <formula2>73415</formula2>
    </dataValidation>
    <dataValidation type="whole" imeMode="halfAlpha" allowBlank="1" showInputMessage="1" showErrorMessage="1" error="有効な数字を入力してください" sqref="I196:M196" xr:uid="{635F9E06-7430-4D3F-95D8-74381A41262E}">
      <formula1>0</formula1>
      <formula2>9999999999</formula2>
    </dataValidation>
    <dataValidation type="whole" imeMode="halfAlpha" allowBlank="1" showInputMessage="1" showErrorMessage="1" error="有効な数字を入力してください" sqref="I197:M197" xr:uid="{C34A6E7E-85C2-45C1-917A-FE0A9C579869}">
      <formula1>0</formula1>
      <formula2>9999999999</formula2>
    </dataValidation>
    <dataValidation type="whole" imeMode="halfAlpha" allowBlank="1" showInputMessage="1" showErrorMessage="1" error="有効な数字を入力してください" sqref="I198:M198" xr:uid="{B294C3C7-3A1E-4617-B398-D490A8E108DE}">
      <formula1>0</formula1>
      <formula2>9999999999</formula2>
    </dataValidation>
    <dataValidation type="whole" imeMode="halfAlpha" allowBlank="1" showInputMessage="1" showErrorMessage="1" error="有効な数字を入力してください" sqref="I200:M200" xr:uid="{363C2BDE-C2E5-4321-B554-2B2BC858B293}">
      <formula1>0</formula1>
      <formula2>9999999999</formula2>
    </dataValidation>
    <dataValidation type="list" imeMode="halfAlpha" allowBlank="1" showInputMessage="1" showErrorMessage="1" error="リストから選択してください" sqref="I202:M202" xr:uid="{3BD6FA3C-9D4E-46C2-A038-EFAF0075AA18}">
      <formula1>"該当する,該当しない,　"</formula1>
    </dataValidation>
    <dataValidation type="list" imeMode="halfAlpha" allowBlank="1" showInputMessage="1" showErrorMessage="1" error="リストから選択してください" sqref="I210:M210" xr:uid="{F6C3B3F2-ABB2-46E6-872E-C394D088069F}">
      <formula1>許可コード</formula1>
    </dataValidation>
    <dataValidation type="date" imeMode="halfAlpha" allowBlank="1" showInputMessage="1" showErrorMessage="1" error="有効な日付を入力してください" sqref="I212:M212" xr:uid="{87FE0E4A-43F7-4977-95BB-FB5A312A1DB5}">
      <formula1>92</formula1>
      <formula2>73415</formula2>
    </dataValidation>
    <dataValidation type="list" imeMode="halfAlpha" allowBlank="1" showInputMessage="1" showErrorMessage="1" error="リストから選択してください" sqref="L217:M217" xr:uid="{60FFB1FC-454C-466F-8AA0-2A4AC25EA437}">
      <formula1>"○,　"</formula1>
    </dataValidation>
    <dataValidation type="list" imeMode="halfAlpha" allowBlank="1" showInputMessage="1" showErrorMessage="1" error="リストから選択してください" sqref="N217:O217" xr:uid="{2238B9DB-21D9-4602-9B93-C9F8582ACDBA}">
      <formula1>"一般,特定,　"</formula1>
    </dataValidation>
    <dataValidation type="whole" imeMode="halfAlpha" allowBlank="1" showInputMessage="1" showErrorMessage="1" error="有効な数字を入力してください" sqref="P217:Q217" xr:uid="{33C53219-ACDC-4786-BA53-5F6FC5764E8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7:T217" xr:uid="{B1426F56-D3B2-486E-85B3-5F78381FD9CE}">
      <formula1>-9999999999</formula1>
      <formula2>9999999999</formula2>
    </dataValidation>
    <dataValidation type="list" imeMode="halfAlpha" allowBlank="1" showInputMessage="1" showErrorMessage="1" error="リストから選択してください" sqref="U217:W217" xr:uid="{995E05AB-D238-48F9-8BFF-C2F1C776C6EA}">
      <formula1>"一般,特定,　"</formula1>
    </dataValidation>
    <dataValidation type="list" imeMode="halfAlpha" allowBlank="1" showInputMessage="1" showErrorMessage="1" error="リストから選択してください" sqref="L218:M218" xr:uid="{D51F44C7-4BE1-4375-86FD-873F4F57EC2F}">
      <formula1>"○,　"</formula1>
    </dataValidation>
    <dataValidation type="list" imeMode="halfAlpha" allowBlank="1" showInputMessage="1" showErrorMessage="1" error="リストから選択してください" sqref="N218:O218" xr:uid="{34D96D20-B3B4-4209-849D-9E1AAB73D0CF}">
      <formula1>"一般,特定,　"</formula1>
    </dataValidation>
    <dataValidation type="whole" imeMode="halfAlpha" allowBlank="1" showInputMessage="1" showErrorMessage="1" error="有効な数字を入力してください" sqref="P218:Q218" xr:uid="{BB0F184E-9244-4DB0-81F1-BC21407A9BA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8:T218" xr:uid="{F4C58945-C6D9-46C0-BAD0-31F7BB7C6A0D}">
      <formula1>-9999999999</formula1>
      <formula2>9999999999</formula2>
    </dataValidation>
    <dataValidation type="list" imeMode="halfAlpha" allowBlank="1" showInputMessage="1" showErrorMessage="1" error="リストから選択してください" sqref="U218:W218" xr:uid="{6BED66D8-4579-4084-93E2-4264420A86F3}">
      <formula1>"一般,特定,　"</formula1>
    </dataValidation>
    <dataValidation type="list" imeMode="halfAlpha" allowBlank="1" showInputMessage="1" showErrorMessage="1" error="リストから選択してください" sqref="L219:M219" xr:uid="{20F56A38-AEE1-484A-A88C-7FE061CA1FC8}">
      <formula1>"○,　"</formula1>
    </dataValidation>
    <dataValidation type="list" imeMode="halfAlpha" allowBlank="1" showInputMessage="1" showErrorMessage="1" error="リストから選択してください" sqref="N219:O219" xr:uid="{371F3358-0EBA-4B7A-AA9A-99347F34CE38}">
      <formula1>"一般,特定,　"</formula1>
    </dataValidation>
    <dataValidation type="whole" imeMode="halfAlpha" allowBlank="1" showInputMessage="1" showErrorMessage="1" error="有効な数字を入力してください" sqref="P219:Q219" xr:uid="{881B5A0D-930F-4AB3-9CFE-7C372B6A73E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9:T219" xr:uid="{919DCE7B-6962-4657-8FEE-7BF869C5E5DF}">
      <formula1>-9999999999</formula1>
      <formula2>9999999999</formula2>
    </dataValidation>
    <dataValidation type="list" imeMode="halfAlpha" allowBlank="1" showInputMessage="1" showErrorMessage="1" error="リストから選択してください" sqref="U219:W219" xr:uid="{B7DA496F-DAF0-4920-A5FE-05277433AF4A}">
      <formula1>"一般,特定,　"</formula1>
    </dataValidation>
    <dataValidation type="list" imeMode="halfAlpha" allowBlank="1" showInputMessage="1" showErrorMessage="1" error="リストから選択してください" sqref="L220:M220" xr:uid="{DB27DA8A-99B0-40E7-B5E3-1640977E0902}">
      <formula1>"○,　"</formula1>
    </dataValidation>
    <dataValidation type="list" imeMode="halfAlpha" allowBlank="1" showInputMessage="1" showErrorMessage="1" error="リストから選択してください" sqref="N220:O220" xr:uid="{D287DDC3-CB0A-460A-A481-A5CC992F3E42}">
      <formula1>"一般,特定,　"</formula1>
    </dataValidation>
    <dataValidation type="whole" imeMode="halfAlpha" allowBlank="1" showInputMessage="1" showErrorMessage="1" error="有効な数字を入力してください" sqref="P220:Q220" xr:uid="{70AC6EFE-9E94-46B1-8795-12B97AC44BB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0:T220" xr:uid="{F9936BE5-FE77-4B48-A58C-C0666AB10B05}">
      <formula1>-9999999999</formula1>
      <formula2>9999999999</formula2>
    </dataValidation>
    <dataValidation type="list" imeMode="halfAlpha" allowBlank="1" showInputMessage="1" showErrorMessage="1" error="リストから選択してください" sqref="U220:W220" xr:uid="{CBF3E169-D456-486C-BD86-6558EDA89028}">
      <formula1>"一般,特定,　"</formula1>
    </dataValidation>
    <dataValidation type="list" imeMode="halfAlpha" allowBlank="1" showInputMessage="1" showErrorMessage="1" error="リストから選択してください" sqref="L221:M221" xr:uid="{53D6DDDA-4DF1-469F-B413-378F631C6266}">
      <formula1>"○,　"</formula1>
    </dataValidation>
    <dataValidation type="list" imeMode="halfAlpha" allowBlank="1" showInputMessage="1" showErrorMessage="1" error="リストから選択してください" sqref="N221:O221" xr:uid="{A6CE1AD0-0223-4C01-9C59-60928335BB50}">
      <formula1>"一般,特定,　"</formula1>
    </dataValidation>
    <dataValidation type="whole" imeMode="halfAlpha" allowBlank="1" showInputMessage="1" showErrorMessage="1" error="有効な数字を入力してください" sqref="P221:Q221" xr:uid="{01E55229-AA6D-4A7D-8E0F-E2E3799BAFB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1:T221" xr:uid="{16EC7D58-C53D-4EAE-B595-7F759DBE9E23}">
      <formula1>-9999999999</formula1>
      <formula2>9999999999</formula2>
    </dataValidation>
    <dataValidation type="list" imeMode="halfAlpha" allowBlank="1" showInputMessage="1" showErrorMessage="1" error="リストから選択してください" sqref="U221:W221" xr:uid="{E759DE35-842B-481A-AE1D-49D9F1620E1C}">
      <formula1>"一般,特定,　"</formula1>
    </dataValidation>
    <dataValidation type="list" imeMode="halfAlpha" allowBlank="1" showInputMessage="1" showErrorMessage="1" error="リストから選択してください" sqref="L222:M222" xr:uid="{BF1EC700-B698-40F9-A3F4-C30154A5CC38}">
      <formula1>"○,　"</formula1>
    </dataValidation>
    <dataValidation type="list" imeMode="halfAlpha" allowBlank="1" showInputMessage="1" showErrorMessage="1" error="リストから選択してください" sqref="N222:O222" xr:uid="{B25606ED-2A79-41FE-9AA0-7FEEBC0B3CF8}">
      <formula1>"一般,特定,　"</formula1>
    </dataValidation>
    <dataValidation type="whole" imeMode="halfAlpha" allowBlank="1" showInputMessage="1" showErrorMessage="1" error="有効な数字を入力してください" sqref="P222:Q222" xr:uid="{61014916-B475-4634-9F68-7FEBE5F62D9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2:T222" xr:uid="{09CF70E7-7188-4F11-9A21-ABF5B70FA55F}">
      <formula1>-9999999999</formula1>
      <formula2>9999999999</formula2>
    </dataValidation>
    <dataValidation type="list" imeMode="halfAlpha" allowBlank="1" showInputMessage="1" showErrorMessage="1" error="リストから選択してください" sqref="U222:W222" xr:uid="{9CE80E7E-D93E-4E85-AE90-B645878C1DFF}">
      <formula1>"一般,特定,　"</formula1>
    </dataValidation>
    <dataValidation type="list" imeMode="halfAlpha" allowBlank="1" showInputMessage="1" showErrorMessage="1" error="リストから選択してください" sqref="L223:M223" xr:uid="{F1624168-0ED9-4AE6-B978-4E4DF4488AD5}">
      <formula1>"○,　"</formula1>
    </dataValidation>
    <dataValidation type="list" imeMode="halfAlpha" allowBlank="1" showInputMessage="1" showErrorMessage="1" error="リストから選択してください" sqref="N223:O223" xr:uid="{9DB57069-1256-48F8-8042-2687F5815B6E}">
      <formula1>"一般,特定,　"</formula1>
    </dataValidation>
    <dataValidation type="whole" imeMode="halfAlpha" allowBlank="1" showInputMessage="1" showErrorMessage="1" error="有効な数字を入力してください" sqref="P223:Q223" xr:uid="{BF2E43F9-A2B2-4B77-BF3A-B0438F8A70C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3:T223" xr:uid="{CB49F534-6085-4339-A17E-1164A11B8165}">
      <formula1>-9999999999</formula1>
      <formula2>9999999999</formula2>
    </dataValidation>
    <dataValidation type="list" imeMode="halfAlpha" allowBlank="1" showInputMessage="1" showErrorMessage="1" error="リストから選択してください" sqref="U223:W223" xr:uid="{F52EAA4F-69DD-4B72-8D9D-F9AD8B0E763C}">
      <formula1>"一般,特定,　"</formula1>
    </dataValidation>
    <dataValidation type="list" imeMode="halfAlpha" allowBlank="1" showInputMessage="1" showErrorMessage="1" error="リストから選択してください" sqref="L224:M224" xr:uid="{6E4BF1B5-B39C-436C-8F09-F96FB1B02370}">
      <formula1>"○,　"</formula1>
    </dataValidation>
    <dataValidation type="list" imeMode="halfAlpha" allowBlank="1" showInputMessage="1" showErrorMessage="1" error="リストから選択してください" sqref="N224:O224" xr:uid="{0B345934-BB82-4E1E-999F-39F0737779D9}">
      <formula1>"一般,特定,　"</formula1>
    </dataValidation>
    <dataValidation type="whole" imeMode="halfAlpha" allowBlank="1" showInputMessage="1" showErrorMessage="1" error="有効な数字を入力してください" sqref="P224:Q224" xr:uid="{114240A4-7F13-47AD-98B7-93825AC7D64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4:T224" xr:uid="{1AEC0C23-0DC5-40E8-8C88-8DEE1B847B49}">
      <formula1>-9999999999</formula1>
      <formula2>9999999999</formula2>
    </dataValidation>
    <dataValidation type="list" imeMode="halfAlpha" allowBlank="1" showInputMessage="1" showErrorMessage="1" error="リストから選択してください" sqref="U224:W224" xr:uid="{56ABB7E4-49A3-4DF2-A02E-377226EFEBFA}">
      <formula1>"一般,特定,　"</formula1>
    </dataValidation>
    <dataValidation type="list" imeMode="halfAlpha" allowBlank="1" showInputMessage="1" showErrorMessage="1" error="リストから選択してください" sqref="L225:M225" xr:uid="{387EBE38-A078-40F0-A9E0-098D68766D01}">
      <formula1>"○,　"</formula1>
    </dataValidation>
    <dataValidation type="list" imeMode="halfAlpha" allowBlank="1" showInputMessage="1" showErrorMessage="1" error="リストから選択してください" sqref="N225:O225" xr:uid="{0C62698B-4B94-441E-AD2B-8356CC9F5FE5}">
      <formula1>"一般,特定,　"</formula1>
    </dataValidation>
    <dataValidation type="whole" imeMode="halfAlpha" allowBlank="1" showInputMessage="1" showErrorMessage="1" error="有効な数字を入力してください" sqref="P225:Q225" xr:uid="{B6187C85-9403-4F71-93D5-85E5E9C7CD3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5:T225" xr:uid="{92FBA9F2-2283-4047-82A0-B38BB02C68F3}">
      <formula1>-9999999999</formula1>
      <formula2>9999999999</formula2>
    </dataValidation>
    <dataValidation type="list" imeMode="halfAlpha" allowBlank="1" showInputMessage="1" showErrorMessage="1" error="リストから選択してください" sqref="U225:W225" xr:uid="{9F238ABA-C7F2-421C-BADF-1AED04E75A55}">
      <formula1>"一般,特定,　"</formula1>
    </dataValidation>
    <dataValidation type="list" imeMode="halfAlpha" allowBlank="1" showInputMessage="1" showErrorMessage="1" error="リストから選択してください" sqref="L226:M226" xr:uid="{E5368335-E081-482D-8DE3-6F5426A67080}">
      <formula1>"○,　"</formula1>
    </dataValidation>
    <dataValidation type="list" imeMode="halfAlpha" allowBlank="1" showInputMessage="1" showErrorMessage="1" error="リストから選択してください" sqref="N226:O226" xr:uid="{DF46CEAF-4592-4215-83EC-3F75037DF66C}">
      <formula1>"一般,特定,　"</formula1>
    </dataValidation>
    <dataValidation type="whole" imeMode="halfAlpha" allowBlank="1" showInputMessage="1" showErrorMessage="1" error="有効な数字を入力してください" sqref="P226:Q226" xr:uid="{8A4EBF4F-770E-48E3-A98D-310250F9344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6:T226" xr:uid="{A477A394-EB91-4097-A220-A7689AFC0638}">
      <formula1>-9999999999</formula1>
      <formula2>9999999999</formula2>
    </dataValidation>
    <dataValidation type="list" imeMode="halfAlpha" allowBlank="1" showInputMessage="1" showErrorMessage="1" error="リストから選択してください" sqref="U226:W226" xr:uid="{2693DE35-1A9A-4FF6-B278-2B1AC5E1CFC3}">
      <formula1>"一般,特定,　"</formula1>
    </dataValidation>
    <dataValidation type="list" imeMode="halfAlpha" allowBlank="1" showInputMessage="1" showErrorMessage="1" error="リストから選択してください" sqref="L227:M227" xr:uid="{F1B00B25-6B85-4F9E-BDBA-A0F175440931}">
      <formula1>"○,　"</formula1>
    </dataValidation>
    <dataValidation type="list" imeMode="halfAlpha" allowBlank="1" showInputMessage="1" showErrorMessage="1" error="リストから選択してください" sqref="N227:O227" xr:uid="{679F42E7-2FDD-49F4-A78E-6E9E15A0CE2B}">
      <formula1>"一般,特定,　"</formula1>
    </dataValidation>
    <dataValidation type="whole" imeMode="halfAlpha" allowBlank="1" showInputMessage="1" showErrorMessage="1" error="有効な数字を入力してください" sqref="P227:Q227" xr:uid="{4FE578A6-3477-4B6A-A698-CFAF7E9E534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7:T227" xr:uid="{12CCD26D-13EB-432C-97B7-519ECBA378B8}">
      <formula1>-9999999999</formula1>
      <formula2>9999999999</formula2>
    </dataValidation>
    <dataValidation type="list" imeMode="halfAlpha" allowBlank="1" showInputMessage="1" showErrorMessage="1" error="リストから選択してください" sqref="U227:W227" xr:uid="{6D86E59C-4CD8-42EC-AFA0-D930A053599B}">
      <formula1>"一般,特定,　"</formula1>
    </dataValidation>
    <dataValidation type="list" imeMode="halfAlpha" allowBlank="1" showInputMessage="1" showErrorMessage="1" error="リストから選択してください" sqref="L228:M228" xr:uid="{89CFC0EB-0D74-46A4-A3BE-1FF6F5E51DDE}">
      <formula1>"○,　"</formula1>
    </dataValidation>
    <dataValidation type="list" imeMode="halfAlpha" allowBlank="1" showInputMessage="1" showErrorMessage="1" error="リストから選択してください" sqref="N228:O228" xr:uid="{9294A209-9C71-483D-879B-8C5A25B1058C}">
      <formula1>"一般,特定,　"</formula1>
    </dataValidation>
    <dataValidation type="whole" imeMode="halfAlpha" allowBlank="1" showInputMessage="1" showErrorMessage="1" error="有効な数字を入力してください" sqref="P228:Q228" xr:uid="{C7D21537-4AA1-4744-AE72-DC77F54713B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8:T228" xr:uid="{398F6CCD-BD17-46BB-9A12-BB77D9DA74EB}">
      <formula1>-9999999999</formula1>
      <formula2>9999999999</formula2>
    </dataValidation>
    <dataValidation type="list" imeMode="halfAlpha" allowBlank="1" showInputMessage="1" showErrorMessage="1" error="リストから選択してください" sqref="U228:W228" xr:uid="{4CFA0D8C-598F-420D-9AB4-94CACBE10149}">
      <formula1>"一般,特定,　"</formula1>
    </dataValidation>
    <dataValidation type="list" imeMode="halfAlpha" allowBlank="1" showInputMessage="1" showErrorMessage="1" error="リストから選択してください" sqref="L229:M229" xr:uid="{1FFE657B-FB19-435F-80C3-B244F87F4D66}">
      <formula1>"○,　"</formula1>
    </dataValidation>
    <dataValidation type="list" imeMode="halfAlpha" allowBlank="1" showInputMessage="1" showErrorMessage="1" error="リストから選択してください" sqref="N229:O229" xr:uid="{0009E005-6183-48AE-936D-E370CE174CD5}">
      <formula1>"一般,特定,　"</formula1>
    </dataValidation>
    <dataValidation type="whole" imeMode="halfAlpha" allowBlank="1" showInputMessage="1" showErrorMessage="1" error="有効な数字を入力してください" sqref="P229:Q229" xr:uid="{43591894-CCE3-4160-91BA-8B92CDE0F63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9:T229" xr:uid="{C4F96587-0C87-4E53-97A7-C912B614C9CD}">
      <formula1>-9999999999</formula1>
      <formula2>9999999999</formula2>
    </dataValidation>
    <dataValidation type="list" imeMode="halfAlpha" allowBlank="1" showInputMessage="1" showErrorMessage="1" error="リストから選択してください" sqref="U229:W229" xr:uid="{BE369CF1-356D-4C80-9456-05CAB02E1494}">
      <formula1>"一般,特定,　"</formula1>
    </dataValidation>
    <dataValidation type="list" imeMode="halfAlpha" allowBlank="1" showInputMessage="1" showErrorMessage="1" error="リストから選択してください" sqref="L230:M230" xr:uid="{D99C773A-23A4-4F52-99F3-39849E6F6417}">
      <formula1>"○,　"</formula1>
    </dataValidation>
    <dataValidation type="list" imeMode="halfAlpha" allowBlank="1" showInputMessage="1" showErrorMessage="1" error="リストから選択してください" sqref="N230:O230" xr:uid="{66030814-E63B-4AF3-A03D-B4B7522C607B}">
      <formula1>"一般,特定,　"</formula1>
    </dataValidation>
    <dataValidation type="whole" imeMode="halfAlpha" allowBlank="1" showInputMessage="1" showErrorMessage="1" error="有効な数字を入力してください" sqref="P230:Q230" xr:uid="{DAAE4746-1651-4A4A-A7CF-B085D81B3AE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0:T230" xr:uid="{CC0D6C05-C480-47CD-A45F-4AE2D50975B4}">
      <formula1>-9999999999</formula1>
      <formula2>9999999999</formula2>
    </dataValidation>
    <dataValidation type="list" imeMode="halfAlpha" allowBlank="1" showInputMessage="1" showErrorMessage="1" error="リストから選択してください" sqref="U230:W230" xr:uid="{AFF306F2-A5EB-4E1B-88B5-ABBD0CE6D3BB}">
      <formula1>"一般,特定,　"</formula1>
    </dataValidation>
    <dataValidation type="list" imeMode="halfAlpha" allowBlank="1" showInputMessage="1" showErrorMessage="1" error="リストから選択してください" sqref="L231:M231" xr:uid="{98674853-D66C-4BBF-95CB-19CCD1BDD7C8}">
      <formula1>"○,　"</formula1>
    </dataValidation>
    <dataValidation type="list" imeMode="halfAlpha" allowBlank="1" showInputMessage="1" showErrorMessage="1" error="リストから選択してください" sqref="N231:O231" xr:uid="{D8798F30-B271-4E92-B61E-5F8E5040E5B7}">
      <formula1>"一般,特定,　"</formula1>
    </dataValidation>
    <dataValidation type="whole" imeMode="halfAlpha" allowBlank="1" showInputMessage="1" showErrorMessage="1" error="有効な数字を入力してください" sqref="P231:Q231" xr:uid="{87A17A67-9410-436E-A2C7-C7729CAF4D2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1:T231" xr:uid="{B0915A56-8A7F-4C3B-988A-F7780BD86075}">
      <formula1>-9999999999</formula1>
      <formula2>9999999999</formula2>
    </dataValidation>
    <dataValidation type="list" imeMode="halfAlpha" allowBlank="1" showInputMessage="1" showErrorMessage="1" error="リストから選択してください" sqref="U231:W231" xr:uid="{1BF29409-FF94-49FF-9532-DF3C79747B43}">
      <formula1>"一般,特定,　"</formula1>
    </dataValidation>
    <dataValidation type="list" imeMode="halfAlpha" allowBlank="1" showInputMessage="1" showErrorMessage="1" error="リストから選択してください" sqref="L232:M232" xr:uid="{26A9A9DE-7F63-4906-9BC9-F1D9C412E0F0}">
      <formula1>"○,　"</formula1>
    </dataValidation>
    <dataValidation type="list" imeMode="halfAlpha" allowBlank="1" showInputMessage="1" showErrorMessage="1" error="リストから選択してください" sqref="N232:O232" xr:uid="{81612BE6-CEA1-4F96-A6B1-C8C68DC34E4F}">
      <formula1>"一般,特定,　"</formula1>
    </dataValidation>
    <dataValidation type="whole" imeMode="halfAlpha" allowBlank="1" showInputMessage="1" showErrorMessage="1" error="有効な数字を入力してください" sqref="P232:Q232" xr:uid="{BA33B06D-8BDD-4C23-A1B1-D2BC3300409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2:T232" xr:uid="{7929B6EF-9401-475D-BF00-1FB76CE275A5}">
      <formula1>-9999999999</formula1>
      <formula2>9999999999</formula2>
    </dataValidation>
    <dataValidation type="list" imeMode="halfAlpha" allowBlank="1" showInputMessage="1" showErrorMessage="1" error="リストから選択してください" sqref="U232:W232" xr:uid="{E374747C-2780-4C84-9E62-F2C89A03AC18}">
      <formula1>"一般,特定,　"</formula1>
    </dataValidation>
    <dataValidation type="list" imeMode="halfAlpha" allowBlank="1" showInputMessage="1" showErrorMessage="1" error="リストから選択してください" sqref="L233:M233" xr:uid="{785AE29E-6400-45BA-9C03-2625F55EB9FD}">
      <formula1>"○,　"</formula1>
    </dataValidation>
    <dataValidation type="list" imeMode="halfAlpha" allowBlank="1" showInputMessage="1" showErrorMessage="1" error="リストから選択してください" sqref="N233:O233" xr:uid="{9AE0114F-E2A4-45BF-B4C1-9BF49FF93896}">
      <formula1>"一般,特定,　"</formula1>
    </dataValidation>
    <dataValidation type="whole" imeMode="halfAlpha" allowBlank="1" showInputMessage="1" showErrorMessage="1" error="有効な数字を入力してください" sqref="P233:Q233" xr:uid="{2474ADFE-7858-4685-A777-BC90B62B2B6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3:T233" xr:uid="{CB12E973-C8B8-431D-9B3E-3AE42C6FD151}">
      <formula1>-9999999999</formula1>
      <formula2>9999999999</formula2>
    </dataValidation>
    <dataValidation type="list" imeMode="halfAlpha" allowBlank="1" showInputMessage="1" showErrorMessage="1" error="リストから選択してください" sqref="U233:W233" xr:uid="{95897080-33E7-49AB-A95F-AEE464150D76}">
      <formula1>"一般,特定,　"</formula1>
    </dataValidation>
    <dataValidation type="list" imeMode="halfAlpha" allowBlank="1" showInputMessage="1" showErrorMessage="1" error="リストから選択してください" sqref="L234:M234" xr:uid="{FA0D9F9A-5EB6-45C8-BFBE-080D545D9ACB}">
      <formula1>"○,　"</formula1>
    </dataValidation>
    <dataValidation type="list" imeMode="halfAlpha" allowBlank="1" showInputMessage="1" showErrorMessage="1" error="リストから選択してください" sqref="N234:O234" xr:uid="{FF1B9C99-2EC2-49D7-AD75-F4E20AB127C3}">
      <formula1>"一般,特定,　"</formula1>
    </dataValidation>
    <dataValidation type="whole" imeMode="halfAlpha" allowBlank="1" showInputMessage="1" showErrorMessage="1" error="有効な数字を入力してください" sqref="P234:Q234" xr:uid="{80878D63-984B-47E4-90F8-58FC9197A7F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4:T234" xr:uid="{455013DA-25C4-4F8E-8062-3F3788434C2F}">
      <formula1>-9999999999</formula1>
      <formula2>9999999999</formula2>
    </dataValidation>
    <dataValidation type="list" imeMode="halfAlpha" allowBlank="1" showInputMessage="1" showErrorMessage="1" error="リストから選択してください" sqref="U234:W234" xr:uid="{2594D435-9CFD-4238-A929-0E867895058C}">
      <formula1>"一般,特定,　"</formula1>
    </dataValidation>
    <dataValidation type="list" imeMode="halfAlpha" allowBlank="1" showInputMessage="1" showErrorMessage="1" error="リストから選択してください" sqref="L235:M235" xr:uid="{4BBF9DF2-6355-4707-A01D-D93A14FEB708}">
      <formula1>"○,　"</formula1>
    </dataValidation>
    <dataValidation type="list" imeMode="halfAlpha" allowBlank="1" showInputMessage="1" showErrorMessage="1" error="リストから選択してください" sqref="N235:O235" xr:uid="{84FF3972-C328-4A7D-A410-64D26B4CAD45}">
      <formula1>"一般,特定,　"</formula1>
    </dataValidation>
    <dataValidation type="whole" imeMode="halfAlpha" allowBlank="1" showInputMessage="1" showErrorMessage="1" error="有効な数字を入力してください" sqref="P235:Q235" xr:uid="{83700738-AAF2-4444-8C4F-704BE5541CD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5:T235" xr:uid="{46CFC971-8786-4CD0-A51E-12F0C39F3392}">
      <formula1>-9999999999</formula1>
      <formula2>9999999999</formula2>
    </dataValidation>
    <dataValidation type="list" imeMode="halfAlpha" allowBlank="1" showInputMessage="1" showErrorMessage="1" error="リストから選択してください" sqref="U235:W235" xr:uid="{F4BBCEF0-CB29-4A60-B650-CCC9A639EC49}">
      <formula1>"一般,特定,　"</formula1>
    </dataValidation>
    <dataValidation type="list" imeMode="halfAlpha" allowBlank="1" showInputMessage="1" showErrorMessage="1" error="リストから選択してください" sqref="L236:M236" xr:uid="{51D052CB-5D8B-48BD-9FE5-7FB17C03722F}">
      <formula1>"○,　"</formula1>
    </dataValidation>
    <dataValidation type="list" imeMode="halfAlpha" allowBlank="1" showInputMessage="1" showErrorMessage="1" error="リストから選択してください" sqref="N236:O236" xr:uid="{F7A1FAD0-D518-410D-8F6F-9F188A541E4C}">
      <formula1>"一般,特定,　"</formula1>
    </dataValidation>
    <dataValidation type="whole" imeMode="halfAlpha" allowBlank="1" showInputMessage="1" showErrorMessage="1" error="有効な数字を入力してください" sqref="P236:Q236" xr:uid="{AF07BCEE-7C26-473C-8D19-4184CE41B45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6:T236" xr:uid="{277F2CAE-E756-45A9-A3AB-306C898A254B}">
      <formula1>-9999999999</formula1>
      <formula2>9999999999</formula2>
    </dataValidation>
    <dataValidation type="list" imeMode="halfAlpha" allowBlank="1" showInputMessage="1" showErrorMessage="1" error="リストから選択してください" sqref="U236:W236" xr:uid="{68D46F0F-604F-43F0-90F0-77BC1C4F80AC}">
      <formula1>"一般,特定,　"</formula1>
    </dataValidation>
    <dataValidation type="list" imeMode="halfAlpha" allowBlank="1" showInputMessage="1" showErrorMessage="1" error="リストから選択してください" sqref="L237:M237" xr:uid="{26585737-A66F-4061-AB76-4784C87DB970}">
      <formula1>"○,　"</formula1>
    </dataValidation>
    <dataValidation type="list" imeMode="halfAlpha" allowBlank="1" showInputMessage="1" showErrorMessage="1" error="リストから選択してください" sqref="N237:O237" xr:uid="{DE9A2264-65A9-4455-BD67-881C0112350B}">
      <formula1>"一般,特定,　"</formula1>
    </dataValidation>
    <dataValidation type="whole" imeMode="halfAlpha" allowBlank="1" showInputMessage="1" showErrorMessage="1" error="有効な数字を入力してください" sqref="P237:Q237" xr:uid="{BD7036D2-20B3-41D4-B2BE-06A8BABB895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7:T237" xr:uid="{390A6CE7-4924-4FB7-9688-3B9C1C46B4B3}">
      <formula1>-9999999999</formula1>
      <formula2>9999999999</formula2>
    </dataValidation>
    <dataValidation type="list" imeMode="halfAlpha" allowBlank="1" showInputMessage="1" showErrorMessage="1" error="リストから選択してください" sqref="U237:W237" xr:uid="{51A3CF90-B812-4B1E-933F-409729859B71}">
      <formula1>"一般,特定,　"</formula1>
    </dataValidation>
    <dataValidation type="list" imeMode="halfAlpha" allowBlank="1" showInputMessage="1" showErrorMessage="1" error="リストから選択してください" sqref="L238:M238" xr:uid="{58DC2058-78EB-48E5-9B62-DDBD9B557728}">
      <formula1>"○,　"</formula1>
    </dataValidation>
    <dataValidation type="list" imeMode="halfAlpha" allowBlank="1" showInputMessage="1" showErrorMessage="1" error="リストから選択してください" sqref="N238:O238" xr:uid="{3D4DE7F0-344C-4E08-BDEB-145B7FF544A8}">
      <formula1>"一般,特定,　"</formula1>
    </dataValidation>
    <dataValidation type="whole" imeMode="halfAlpha" allowBlank="1" showInputMessage="1" showErrorMessage="1" error="有効な数字を入力してください" sqref="P238:Q238" xr:uid="{CE737593-2C1C-4B7C-B050-1B07C6AF88E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8:T238" xr:uid="{5DF520EC-CF8C-4403-9B99-128BED231D7F}">
      <formula1>-9999999999</formula1>
      <formula2>9999999999</formula2>
    </dataValidation>
    <dataValidation type="list" imeMode="halfAlpha" allowBlank="1" showInputMessage="1" showErrorMessage="1" error="リストから選択してください" sqref="U238:W238" xr:uid="{2E46E587-5245-446E-B9F3-15D2491C2CED}">
      <formula1>"一般,特定,　"</formula1>
    </dataValidation>
    <dataValidation type="list" imeMode="halfAlpha" allowBlank="1" showInputMessage="1" showErrorMessage="1" error="リストから選択してください" sqref="L239:M239" xr:uid="{EC3ED61F-600A-4D8C-B10C-BDE54251E400}">
      <formula1>"○,　"</formula1>
    </dataValidation>
    <dataValidation type="list" imeMode="halfAlpha" allowBlank="1" showInputMessage="1" showErrorMessage="1" error="リストから選択してください" sqref="N239:O239" xr:uid="{8ABBE443-9724-4349-AD61-7567404ACA6D}">
      <formula1>"一般,特定,　"</formula1>
    </dataValidation>
    <dataValidation type="whole" imeMode="halfAlpha" allowBlank="1" showInputMessage="1" showErrorMessage="1" error="有効な数字を入力してください" sqref="P239:Q239" xr:uid="{CB6FADC7-C1DD-419A-A977-4134605C32C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9:T239" xr:uid="{9CA328AC-AD4D-458A-913B-6E507059CB31}">
      <formula1>-9999999999</formula1>
      <formula2>9999999999</formula2>
    </dataValidation>
    <dataValidation type="list" imeMode="halfAlpha" allowBlank="1" showInputMessage="1" showErrorMessage="1" error="リストから選択してください" sqref="U239:W239" xr:uid="{275E8FC3-6813-41ED-96B8-0309AF4B8E0D}">
      <formula1>"一般,特定,　"</formula1>
    </dataValidation>
    <dataValidation type="list" imeMode="halfAlpha" allowBlank="1" showInputMessage="1" showErrorMessage="1" error="リストから選択してください" sqref="L240:M240" xr:uid="{1E9EE920-B4A4-46F7-857E-3E5F1067FB1A}">
      <formula1>"○,　"</formula1>
    </dataValidation>
    <dataValidation type="list" imeMode="halfAlpha" allowBlank="1" showInputMessage="1" showErrorMessage="1" error="リストから選択してください" sqref="N240:O240" xr:uid="{4D2A61E6-317A-4A6D-834F-C0C055B7F443}">
      <formula1>"一般,特定,　"</formula1>
    </dataValidation>
    <dataValidation type="whole" imeMode="halfAlpha" allowBlank="1" showInputMessage="1" showErrorMessage="1" error="有効な数字を入力してください" sqref="P240:Q240" xr:uid="{3A14C86E-1071-4169-92BB-ED8052253E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0:T240" xr:uid="{1A0DDC2F-C33E-4221-B466-63947937845F}">
      <formula1>-9999999999</formula1>
      <formula2>9999999999</formula2>
    </dataValidation>
    <dataValidation type="list" imeMode="halfAlpha" allowBlank="1" showInputMessage="1" showErrorMessage="1" error="リストから選択してください" sqref="U240:W240" xr:uid="{87423271-62C0-46E7-8FFC-147D91C8D490}">
      <formula1>"一般,特定,　"</formula1>
    </dataValidation>
    <dataValidation type="list" imeMode="halfAlpha" allowBlank="1" showInputMessage="1" showErrorMessage="1" error="リストから選択してください" sqref="L241:M241" xr:uid="{425B4F73-87EA-43B7-BA36-F8A7E9D84EE0}">
      <formula1>"○,　"</formula1>
    </dataValidation>
    <dataValidation type="list" imeMode="halfAlpha" allowBlank="1" showInputMessage="1" showErrorMessage="1" error="リストから選択してください" sqref="N241:O241" xr:uid="{49D83251-AF0B-41B9-B25F-CAD8AB47296E}">
      <formula1>"一般,特定,　"</formula1>
    </dataValidation>
    <dataValidation type="whole" imeMode="halfAlpha" allowBlank="1" showInputMessage="1" showErrorMessage="1" error="有効な数字を入力してください" sqref="P241:Q241" xr:uid="{42862D19-3CDC-439B-B52D-0FE183D74F2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1:T241" xr:uid="{7F1B873D-A868-45A1-8B00-8A5B22C6099D}">
      <formula1>-9999999999</formula1>
      <formula2>9999999999</formula2>
    </dataValidation>
    <dataValidation type="list" imeMode="halfAlpha" allowBlank="1" showInputMessage="1" showErrorMessage="1" error="リストから選択してください" sqref="U241:W241" xr:uid="{85FDFD19-6E44-46A1-8A38-46A149274E36}">
      <formula1>"一般,特定,　"</formula1>
    </dataValidation>
    <dataValidation type="list" imeMode="halfAlpha" allowBlank="1" showInputMessage="1" showErrorMessage="1" error="リストから選択してください" sqref="L242:M242" xr:uid="{AA6E0DEA-4B8D-4EB7-BA24-3B3BF782A7C1}">
      <formula1>"○,　"</formula1>
    </dataValidation>
    <dataValidation type="list" imeMode="halfAlpha" allowBlank="1" showInputMessage="1" showErrorMessage="1" error="リストから選択してください" sqref="N242:O242" xr:uid="{7689B246-60E1-411D-AFAE-409362B6F6A8}">
      <formula1>"一般,特定,　"</formula1>
    </dataValidation>
    <dataValidation type="whole" imeMode="halfAlpha" allowBlank="1" showInputMessage="1" showErrorMessage="1" error="有効な数字を入力してください" sqref="P242:Q242" xr:uid="{D8E0C350-6067-4D8F-96A3-DAE95B822FA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2:T242" xr:uid="{C37F0233-DD6C-4875-BF66-26A56F190216}">
      <formula1>-9999999999</formula1>
      <formula2>9999999999</formula2>
    </dataValidation>
    <dataValidation type="list" imeMode="halfAlpha" allowBlank="1" showInputMessage="1" showErrorMessage="1" error="リストから選択してください" sqref="U242:W242" xr:uid="{3CE2777C-8453-4D99-A0C8-F891FCB01368}">
      <formula1>"一般,特定,　"</formula1>
    </dataValidation>
    <dataValidation type="list" imeMode="halfAlpha" allowBlank="1" showInputMessage="1" showErrorMessage="1" error="リストから選択してください" sqref="L243:M243" xr:uid="{C8D741B9-EFB3-482F-8670-AF618D3B52FD}">
      <formula1>"○,　"</formula1>
    </dataValidation>
    <dataValidation type="list" imeMode="halfAlpha" allowBlank="1" showInputMessage="1" showErrorMessage="1" error="リストから選択してください" sqref="N243:O243" xr:uid="{7533FF8C-D262-40FB-926F-E5C029993023}">
      <formula1>"一般,特定,　"</formula1>
    </dataValidation>
    <dataValidation type="whole" imeMode="halfAlpha" allowBlank="1" showInputMessage="1" showErrorMessage="1" error="有効な数字を入力してください" sqref="P243:Q243" xr:uid="{E5DA1882-078D-4A6F-8095-037ADDC862E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3:T243" xr:uid="{AD590249-5873-45EE-B3FC-AB8E04EDD57A}">
      <formula1>-9999999999</formula1>
      <formula2>9999999999</formula2>
    </dataValidation>
    <dataValidation type="list" imeMode="halfAlpha" allowBlank="1" showInputMessage="1" showErrorMessage="1" error="リストから選択してください" sqref="U243:W243" xr:uid="{C586D2EC-5213-4D05-8666-30E7DB3F8344}">
      <formula1>"一般,特定,　"</formula1>
    </dataValidation>
    <dataValidation type="list" imeMode="halfAlpha" allowBlank="1" showInputMessage="1" showErrorMessage="1" error="リストから選択してください" sqref="L244:M244" xr:uid="{2F78E049-C10C-4935-B960-991A2CC540AB}">
      <formula1>"○,　"</formula1>
    </dataValidation>
    <dataValidation type="list" imeMode="halfAlpha" allowBlank="1" showInputMessage="1" showErrorMessage="1" error="リストから選択してください" sqref="N244:O244" xr:uid="{02EE99E1-8F0D-4C50-A29F-9A48C33E0203}">
      <formula1>"一般,特定,　"</formula1>
    </dataValidation>
    <dataValidation type="whole" imeMode="halfAlpha" allowBlank="1" showInputMessage="1" showErrorMessage="1" error="有効な数字を入力してください" sqref="P244:Q244" xr:uid="{F3F71F93-46B3-45EB-AF64-72AD084C9A4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4:T244" xr:uid="{571DD6CF-9B13-470E-B121-3242CD18809E}">
      <formula1>-9999999999</formula1>
      <formula2>9999999999</formula2>
    </dataValidation>
    <dataValidation type="list" imeMode="halfAlpha" allowBlank="1" showInputMessage="1" showErrorMessage="1" error="リストから選択してください" sqref="U244:W244" xr:uid="{776184E1-BDD5-46A8-9ECA-B4FC132C05EB}">
      <formula1>"一般,特定,　"</formula1>
    </dataValidation>
    <dataValidation type="list" imeMode="halfAlpha" allowBlank="1" showInputMessage="1" showErrorMessage="1" error="リストから選択してください" sqref="L245:M245" xr:uid="{8594BFF5-C467-414C-835A-7F0E70113B41}">
      <formula1>"○,　"</formula1>
    </dataValidation>
    <dataValidation type="list" imeMode="halfAlpha" allowBlank="1" showInputMessage="1" showErrorMessage="1" error="リストから選択してください" sqref="N245:O245" xr:uid="{53EBADCF-79A9-4B17-B984-C7C2DD07AEAC}">
      <formula1>"一般,特定,　"</formula1>
    </dataValidation>
    <dataValidation type="whole" imeMode="halfAlpha" allowBlank="1" showInputMessage="1" showErrorMessage="1" error="有効な数字を入力してください" sqref="P245:Q245" xr:uid="{71A82E39-6FA6-44DE-83DF-0D8621DE6F4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5:T245" xr:uid="{50603EAF-E37E-43AC-94E2-E1F04462741A}">
      <formula1>-9999999999</formula1>
      <formula2>9999999999</formula2>
    </dataValidation>
    <dataValidation type="list" imeMode="halfAlpha" allowBlank="1" showInputMessage="1" showErrorMessage="1" error="リストから選択してください" sqref="U245:W245" xr:uid="{2600F80D-1E0C-4386-8292-797724BB9FD3}">
      <formula1>"一般,特定,　"</formula1>
    </dataValidation>
    <dataValidation type="list" imeMode="halfAlpha" allowBlank="1" showInputMessage="1" showErrorMessage="1" error="リストから選択してください" sqref="L246:M246" xr:uid="{DF27F41D-314D-44AC-9769-F93CFAC99B32}">
      <formula1>"○,　"</formula1>
    </dataValidation>
    <dataValidation type="whole" imeMode="halfAlpha" allowBlank="1" showInputMessage="1" showErrorMessage="1" error="有効な数字を入力してください。10兆円以上になる場合は、9,999,999,999と入力してください" sqref="R246:T246" xr:uid="{3E37A4A8-4211-47A8-B392-DE191291F15C}">
      <formula1>-9999999999</formula1>
      <formula2>9999999999</formula2>
    </dataValidation>
  </dataValidations>
  <pageMargins left="0.19685039370078741" right="0.19685039370078741" top="0.39370078740157483" bottom="0.19685039370078741" header="0.19685039370078741" footer="0.19685039370078741"/>
  <pageSetup paperSize="9" scale="69"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113" customWidth="1"/>
    <col min="2" max="16384" width="9" style="113"/>
  </cols>
  <sheetData>
    <row r="1" spans="1:1" x14ac:dyDescent="0.15">
      <c r="A1" s="11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13" t="str">
        <f>"@神奈川県@和歌山県@鹿児島県@"</f>
        <v>@神奈川県@和歌山県@鹿児島県@</v>
      </c>
    </row>
    <row r="3" spans="1:1" x14ac:dyDescent="0.15">
      <c r="A3" s="113" t="s">
        <v>211</v>
      </c>
    </row>
    <row r="4" spans="1:1" x14ac:dyDescent="0.15">
      <c r="A4" s="113" t="s">
        <v>212</v>
      </c>
    </row>
    <row r="10" spans="1:1" x14ac:dyDescent="0.15">
      <c r="A10" s="84" t="s">
        <v>191</v>
      </c>
    </row>
    <row r="11" spans="1:1" x14ac:dyDescent="0.15">
      <c r="A11" s="84" t="s">
        <v>17</v>
      </c>
    </row>
    <row r="12" spans="1:1" x14ac:dyDescent="0.15">
      <c r="A12" s="84" t="s">
        <v>18</v>
      </c>
    </row>
    <row r="13" spans="1:1" x14ac:dyDescent="0.15">
      <c r="A13" s="84" t="s">
        <v>19</v>
      </c>
    </row>
    <row r="14" spans="1:1" x14ac:dyDescent="0.15">
      <c r="A14" s="84" t="s">
        <v>20</v>
      </c>
    </row>
    <row r="15" spans="1:1" x14ac:dyDescent="0.15">
      <c r="A15" s="84" t="s">
        <v>21</v>
      </c>
    </row>
    <row r="16" spans="1:1" x14ac:dyDescent="0.15">
      <c r="A16" s="84" t="s">
        <v>22</v>
      </c>
    </row>
    <row r="17" spans="1:1" x14ac:dyDescent="0.15">
      <c r="A17" s="84" t="s">
        <v>23</v>
      </c>
    </row>
    <row r="18" spans="1:1" x14ac:dyDescent="0.15">
      <c r="A18" s="84" t="s">
        <v>24</v>
      </c>
    </row>
    <row r="19" spans="1:1" x14ac:dyDescent="0.15">
      <c r="A19" s="84" t="s">
        <v>25</v>
      </c>
    </row>
    <row r="20" spans="1:1" x14ac:dyDescent="0.15">
      <c r="A20" s="84" t="s">
        <v>26</v>
      </c>
    </row>
    <row r="21" spans="1:1" x14ac:dyDescent="0.15">
      <c r="A21" s="84" t="s">
        <v>27</v>
      </c>
    </row>
    <row r="22" spans="1:1" x14ac:dyDescent="0.15">
      <c r="A22" s="84" t="s">
        <v>28</v>
      </c>
    </row>
    <row r="23" spans="1:1" x14ac:dyDescent="0.15">
      <c r="A23" s="84" t="s">
        <v>29</v>
      </c>
    </row>
    <row r="24" spans="1:1" x14ac:dyDescent="0.15">
      <c r="A24" s="84" t="s">
        <v>30</v>
      </c>
    </row>
    <row r="25" spans="1:1" x14ac:dyDescent="0.15">
      <c r="A25" s="84" t="s">
        <v>31</v>
      </c>
    </row>
    <row r="26" spans="1:1" x14ac:dyDescent="0.15">
      <c r="A26" s="84" t="s">
        <v>32</v>
      </c>
    </row>
    <row r="27" spans="1:1" x14ac:dyDescent="0.15">
      <c r="A27" s="84" t="s">
        <v>33</v>
      </c>
    </row>
    <row r="28" spans="1:1" x14ac:dyDescent="0.15">
      <c r="A28" s="84" t="s">
        <v>34</v>
      </c>
    </row>
    <row r="29" spans="1:1" x14ac:dyDescent="0.15">
      <c r="A29" s="84" t="s">
        <v>35</v>
      </c>
    </row>
    <row r="30" spans="1:1" x14ac:dyDescent="0.15">
      <c r="A30" s="84" t="s">
        <v>36</v>
      </c>
    </row>
    <row r="31" spans="1:1" x14ac:dyDescent="0.15">
      <c r="A31" s="84" t="s">
        <v>37</v>
      </c>
    </row>
    <row r="32" spans="1:1" x14ac:dyDescent="0.15">
      <c r="A32" s="84" t="s">
        <v>38</v>
      </c>
    </row>
    <row r="33" spans="1:1" x14ac:dyDescent="0.15">
      <c r="A33" s="84" t="s">
        <v>39</v>
      </c>
    </row>
    <row r="34" spans="1:1" x14ac:dyDescent="0.15">
      <c r="A34" s="84" t="s">
        <v>40</v>
      </c>
    </row>
    <row r="35" spans="1:1" x14ac:dyDescent="0.15">
      <c r="A35" s="84" t="s">
        <v>41</v>
      </c>
    </row>
    <row r="36" spans="1:1" x14ac:dyDescent="0.15">
      <c r="A36" s="84" t="s">
        <v>42</v>
      </c>
    </row>
    <row r="37" spans="1:1" x14ac:dyDescent="0.15">
      <c r="A37" s="84" t="s">
        <v>43</v>
      </c>
    </row>
    <row r="38" spans="1:1" x14ac:dyDescent="0.15">
      <c r="A38" s="84" t="s">
        <v>44</v>
      </c>
    </row>
    <row r="39" spans="1:1" x14ac:dyDescent="0.15">
      <c r="A39" s="84" t="s">
        <v>45</v>
      </c>
    </row>
    <row r="40" spans="1:1" x14ac:dyDescent="0.15">
      <c r="A40" s="84" t="s">
        <v>46</v>
      </c>
    </row>
    <row r="41" spans="1:1" x14ac:dyDescent="0.15">
      <c r="A41" s="84" t="s">
        <v>47</v>
      </c>
    </row>
    <row r="42" spans="1:1" x14ac:dyDescent="0.15">
      <c r="A42" s="84" t="s">
        <v>48</v>
      </c>
    </row>
    <row r="43" spans="1:1" x14ac:dyDescent="0.15">
      <c r="A43" s="84" t="s">
        <v>49</v>
      </c>
    </row>
    <row r="44" spans="1:1" x14ac:dyDescent="0.15">
      <c r="A44" s="84" t="s">
        <v>50</v>
      </c>
    </row>
    <row r="45" spans="1:1" x14ac:dyDescent="0.15">
      <c r="A45" s="84" t="s">
        <v>51</v>
      </c>
    </row>
    <row r="46" spans="1:1" x14ac:dyDescent="0.15">
      <c r="A46" s="84" t="s">
        <v>52</v>
      </c>
    </row>
    <row r="47" spans="1:1" x14ac:dyDescent="0.15">
      <c r="A47" s="84" t="s">
        <v>53</v>
      </c>
    </row>
    <row r="48" spans="1:1" x14ac:dyDescent="0.15">
      <c r="A48" s="84" t="s">
        <v>54</v>
      </c>
    </row>
    <row r="49" spans="1:1" x14ac:dyDescent="0.15">
      <c r="A49" s="84" t="s">
        <v>55</v>
      </c>
    </row>
    <row r="50" spans="1:1" x14ac:dyDescent="0.15">
      <c r="A50" s="84" t="s">
        <v>56</v>
      </c>
    </row>
    <row r="51" spans="1:1" x14ac:dyDescent="0.15">
      <c r="A51" s="84" t="s">
        <v>57</v>
      </c>
    </row>
    <row r="52" spans="1:1" x14ac:dyDescent="0.15">
      <c r="A52" s="84" t="s">
        <v>58</v>
      </c>
    </row>
    <row r="53" spans="1:1" x14ac:dyDescent="0.15">
      <c r="A53" s="84" t="s">
        <v>59</v>
      </c>
    </row>
    <row r="54" spans="1:1" x14ac:dyDescent="0.15">
      <c r="A54" s="84" t="s">
        <v>60</v>
      </c>
    </row>
    <row r="55" spans="1:1" x14ac:dyDescent="0.15">
      <c r="A55" s="84" t="s">
        <v>61</v>
      </c>
    </row>
    <row r="56" spans="1:1" x14ac:dyDescent="0.15">
      <c r="A56" s="84" t="s">
        <v>62</v>
      </c>
    </row>
    <row r="57" spans="1:1" x14ac:dyDescent="0.15">
      <c r="A57" s="84" t="s">
        <v>63</v>
      </c>
    </row>
  </sheetData>
  <sheetProtection algorithmName="SHA-512" hashValue="pv4Q0EXCrckI4GBXDl3Wyf0qtVsKqhb1Uw8znNId3QjNubYN3HBrujrsG+hyBk/ViHyEyryWGajXID050zV0ig==" saltValue="bI1abfdTDqEPT9JTMbTeZ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2024-08-26T04:50:38Z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